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Medios de verificación 2022\"/>
    </mc:Choice>
  </mc:AlternateContent>
  <bookViews>
    <workbookView xWindow="0" yWindow="0" windowWidth="19200" windowHeight="11595"/>
  </bookViews>
  <sheets>
    <sheet name="2E144C1" sheetId="1" r:id="rId1"/>
    <sheet name="Resumen por sostenimiento 2022" sheetId="2" r:id="rId2"/>
    <sheet name="Resumen por sostenimiento 2023" sheetId="3" r:id="rId3"/>
  </sheets>
  <externalReferences>
    <externalReference r:id="rId4"/>
    <externalReference r:id="rId5"/>
    <externalReference r:id="rId6"/>
    <externalReference r:id="rId7"/>
  </externalReferences>
  <definedNames>
    <definedName name="_xlnm.Print_Area" localSheetId="1">'Resumen por sostenimiento 2022'!$A$1:$Q$94</definedName>
    <definedName name="_xlnm.Print_Area" localSheetId="2">'Resumen por sostenimiento 2023'!$A$1:$L$88</definedName>
    <definedName name="_xlnm.Database" localSheetId="2">#REF!</definedName>
    <definedName name="_xlnm.Database">#REF!</definedName>
    <definedName name="DatosxPlantelAulLabTall2022" localSheetId="2">[4]!DatosxPlantelAulLabTall22[#Data]</definedName>
    <definedName name="DatosxPlantelAulLabTall2022">[2]!DatosxPlantelAulLabTall22[#Data]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 i="2" l="1"/>
  <c r="T13" i="2"/>
  <c r="T11" i="2"/>
  <c r="T10" i="2"/>
  <c r="T9" i="2"/>
  <c r="R13" i="3"/>
  <c r="K80" i="3"/>
  <c r="F80" i="3"/>
  <c r="K79" i="3"/>
  <c r="F79" i="3"/>
  <c r="K78" i="3"/>
  <c r="F78" i="3"/>
  <c r="L77" i="3"/>
  <c r="J77" i="3"/>
  <c r="I77" i="3"/>
  <c r="G77" i="3"/>
  <c r="G82" i="3" s="1"/>
  <c r="E77" i="3"/>
  <c r="D77" i="3"/>
  <c r="K75" i="3"/>
  <c r="F75" i="3"/>
  <c r="K74" i="3"/>
  <c r="F74" i="3"/>
  <c r="K73" i="3"/>
  <c r="K71" i="3" s="1"/>
  <c r="F73" i="3"/>
  <c r="K72" i="3"/>
  <c r="F72" i="3"/>
  <c r="L71" i="3"/>
  <c r="J71" i="3"/>
  <c r="I71" i="3"/>
  <c r="H71" i="3"/>
  <c r="E71" i="3"/>
  <c r="D71" i="3"/>
  <c r="K69" i="3"/>
  <c r="F69" i="3"/>
  <c r="K68" i="3"/>
  <c r="F68" i="3"/>
  <c r="K67" i="3"/>
  <c r="F67" i="3"/>
  <c r="L66" i="3"/>
  <c r="J66" i="3"/>
  <c r="I66" i="3"/>
  <c r="H66" i="3"/>
  <c r="H82" i="3" s="1"/>
  <c r="E66" i="3"/>
  <c r="D66" i="3"/>
  <c r="K64" i="3"/>
  <c r="F64" i="3"/>
  <c r="K63" i="3"/>
  <c r="K62" i="3" s="1"/>
  <c r="F63" i="3"/>
  <c r="L62" i="3"/>
  <c r="J62" i="3"/>
  <c r="I62" i="3"/>
  <c r="I82" i="3" s="1"/>
  <c r="E62" i="3"/>
  <c r="D62" i="3"/>
  <c r="K58" i="3"/>
  <c r="F58" i="3"/>
  <c r="K57" i="3"/>
  <c r="F57" i="3"/>
  <c r="K56" i="3"/>
  <c r="F56" i="3"/>
  <c r="K55" i="3"/>
  <c r="F55" i="3"/>
  <c r="K54" i="3"/>
  <c r="F54" i="3"/>
  <c r="F53" i="3" s="1"/>
  <c r="L53" i="3"/>
  <c r="J53" i="3"/>
  <c r="I53" i="3"/>
  <c r="G53" i="3"/>
  <c r="E53" i="3"/>
  <c r="D53" i="3"/>
  <c r="K51" i="3"/>
  <c r="F51" i="3"/>
  <c r="K50" i="3"/>
  <c r="F50" i="3"/>
  <c r="K49" i="3"/>
  <c r="F49" i="3"/>
  <c r="K48" i="3"/>
  <c r="F48" i="3"/>
  <c r="K47" i="3"/>
  <c r="F47" i="3"/>
  <c r="L46" i="3"/>
  <c r="L60" i="3" s="1"/>
  <c r="J46" i="3"/>
  <c r="J60" i="3" s="1"/>
  <c r="I46" i="3"/>
  <c r="G46" i="3"/>
  <c r="G60" i="3" s="1"/>
  <c r="E46" i="3"/>
  <c r="E60" i="3" s="1"/>
  <c r="D46" i="3"/>
  <c r="D60" i="3" s="1"/>
  <c r="K42" i="3"/>
  <c r="F42" i="3"/>
  <c r="K41" i="3"/>
  <c r="F41" i="3"/>
  <c r="K40" i="3"/>
  <c r="F40" i="3"/>
  <c r="K39" i="3"/>
  <c r="F39" i="3"/>
  <c r="L38" i="3"/>
  <c r="J38" i="3"/>
  <c r="I38" i="3"/>
  <c r="H38" i="3"/>
  <c r="G38" i="3"/>
  <c r="E38" i="3"/>
  <c r="D38" i="3"/>
  <c r="K36" i="3"/>
  <c r="F36" i="3"/>
  <c r="K35" i="3"/>
  <c r="F35" i="3"/>
  <c r="K34" i="3"/>
  <c r="F34" i="3"/>
  <c r="K33" i="3"/>
  <c r="K32" i="3" s="1"/>
  <c r="F33" i="3"/>
  <c r="L32" i="3"/>
  <c r="J32" i="3"/>
  <c r="I32" i="3"/>
  <c r="H32" i="3"/>
  <c r="H44" i="3" s="1"/>
  <c r="G32" i="3"/>
  <c r="E32" i="3"/>
  <c r="D32" i="3"/>
  <c r="K28" i="3"/>
  <c r="F28" i="3"/>
  <c r="K27" i="3"/>
  <c r="F27" i="3"/>
  <c r="K26" i="3"/>
  <c r="F26" i="3"/>
  <c r="K25" i="3"/>
  <c r="F25" i="3"/>
  <c r="L24" i="3"/>
  <c r="J24" i="3"/>
  <c r="I24" i="3"/>
  <c r="H24" i="3"/>
  <c r="G24" i="3"/>
  <c r="E24" i="3"/>
  <c r="D24" i="3"/>
  <c r="K22" i="3"/>
  <c r="F22" i="3"/>
  <c r="K21" i="3"/>
  <c r="F21" i="3"/>
  <c r="K20" i="3"/>
  <c r="F20" i="3"/>
  <c r="K19" i="3"/>
  <c r="F19" i="3"/>
  <c r="L18" i="3"/>
  <c r="J18" i="3"/>
  <c r="I18" i="3"/>
  <c r="H18" i="3"/>
  <c r="G18" i="3"/>
  <c r="E18" i="3"/>
  <c r="D18" i="3"/>
  <c r="K16" i="3"/>
  <c r="F16" i="3"/>
  <c r="K15" i="3"/>
  <c r="F15" i="3"/>
  <c r="K14" i="3"/>
  <c r="F14" i="3"/>
  <c r="K13" i="3"/>
  <c r="F13" i="3"/>
  <c r="L12" i="3"/>
  <c r="J12" i="3"/>
  <c r="I12" i="3"/>
  <c r="H12" i="3"/>
  <c r="E12" i="3"/>
  <c r="D12" i="3"/>
  <c r="K10" i="3"/>
  <c r="F10" i="3"/>
  <c r="K9" i="3"/>
  <c r="F9" i="3"/>
  <c r="K8" i="3"/>
  <c r="F8" i="3"/>
  <c r="K7" i="3"/>
  <c r="F7" i="3"/>
  <c r="F6" i="3" s="1"/>
  <c r="L6" i="3"/>
  <c r="J6" i="3"/>
  <c r="I6" i="3"/>
  <c r="H6" i="3"/>
  <c r="E6" i="3"/>
  <c r="D6" i="3"/>
  <c r="O86" i="2"/>
  <c r="G86" i="2"/>
  <c r="O85" i="2"/>
  <c r="G85" i="2"/>
  <c r="O84" i="2"/>
  <c r="G84" i="2"/>
  <c r="G83" i="2" s="1"/>
  <c r="Q83" i="2"/>
  <c r="N83" i="2"/>
  <c r="M83" i="2"/>
  <c r="I83" i="2"/>
  <c r="I88" i="2" s="1"/>
  <c r="F83" i="2"/>
  <c r="E83" i="2"/>
  <c r="O81" i="2"/>
  <c r="O80" i="2"/>
  <c r="O79" i="2"/>
  <c r="O78" i="2"/>
  <c r="Q77" i="2"/>
  <c r="N77" i="2"/>
  <c r="M77" i="2"/>
  <c r="K77" i="2"/>
  <c r="G77" i="2"/>
  <c r="F77" i="2"/>
  <c r="E77" i="2"/>
  <c r="O75" i="2"/>
  <c r="G75" i="2"/>
  <c r="O74" i="2"/>
  <c r="G74" i="2"/>
  <c r="O73" i="2"/>
  <c r="G73" i="2"/>
  <c r="G72" i="2" s="1"/>
  <c r="Q72" i="2"/>
  <c r="N72" i="2"/>
  <c r="M72" i="2"/>
  <c r="K72" i="2"/>
  <c r="F72" i="2"/>
  <c r="E72" i="2"/>
  <c r="O70" i="2"/>
  <c r="G70" i="2"/>
  <c r="G68" i="2" s="1"/>
  <c r="O69" i="2"/>
  <c r="G69" i="2"/>
  <c r="Q68" i="2"/>
  <c r="N68" i="2"/>
  <c r="M68" i="2"/>
  <c r="F68" i="2"/>
  <c r="E68" i="2"/>
  <c r="O66" i="2"/>
  <c r="O65" i="2" s="1"/>
  <c r="G66" i="2"/>
  <c r="G65" i="2" s="1"/>
  <c r="Q65" i="2"/>
  <c r="N65" i="2"/>
  <c r="M65" i="2"/>
  <c r="K65" i="2"/>
  <c r="F65" i="2"/>
  <c r="E65" i="2"/>
  <c r="O63" i="2"/>
  <c r="O62" i="2" s="1"/>
  <c r="G63" i="2"/>
  <c r="Q62" i="2"/>
  <c r="N62" i="2"/>
  <c r="M62" i="2"/>
  <c r="K62" i="2"/>
  <c r="G62" i="2"/>
  <c r="F62" i="2"/>
  <c r="E62" i="2"/>
  <c r="O60" i="2"/>
  <c r="G60" i="2"/>
  <c r="O59" i="2"/>
  <c r="G59" i="2"/>
  <c r="O58" i="2"/>
  <c r="G58" i="2"/>
  <c r="O57" i="2"/>
  <c r="O56" i="2" s="1"/>
  <c r="G57" i="2"/>
  <c r="Q56" i="2"/>
  <c r="N56" i="2"/>
  <c r="M56" i="2"/>
  <c r="K56" i="2"/>
  <c r="F56" i="2"/>
  <c r="E56" i="2"/>
  <c r="O52" i="2"/>
  <c r="G52" i="2"/>
  <c r="O51" i="2"/>
  <c r="G51" i="2"/>
  <c r="O50" i="2"/>
  <c r="G50" i="2"/>
  <c r="O49" i="2"/>
  <c r="G49" i="2"/>
  <c r="O48" i="2"/>
  <c r="O47" i="2" s="1"/>
  <c r="G48" i="2"/>
  <c r="Q47" i="2"/>
  <c r="N47" i="2"/>
  <c r="M47" i="2"/>
  <c r="I47" i="2"/>
  <c r="F47" i="2"/>
  <c r="E47" i="2"/>
  <c r="O45" i="2"/>
  <c r="G45" i="2"/>
  <c r="O44" i="2"/>
  <c r="G44" i="2"/>
  <c r="O43" i="2"/>
  <c r="G43" i="2"/>
  <c r="O42" i="2"/>
  <c r="G42" i="2"/>
  <c r="O41" i="2"/>
  <c r="O40" i="2" s="1"/>
  <c r="O54" i="2" s="1"/>
  <c r="G41" i="2"/>
  <c r="Q40" i="2"/>
  <c r="Q54" i="2" s="1"/>
  <c r="N40" i="2"/>
  <c r="N54" i="2" s="1"/>
  <c r="M40" i="2"/>
  <c r="M54" i="2" s="1"/>
  <c r="I40" i="2"/>
  <c r="I54" i="2" s="1"/>
  <c r="F40" i="2"/>
  <c r="F54" i="2" s="1"/>
  <c r="E40" i="2"/>
  <c r="E54" i="2" s="1"/>
  <c r="O36" i="2"/>
  <c r="G36" i="2"/>
  <c r="O35" i="2"/>
  <c r="G35" i="2"/>
  <c r="O34" i="2"/>
  <c r="G34" i="2"/>
  <c r="O33" i="2"/>
  <c r="G33" i="2"/>
  <c r="Q32" i="2"/>
  <c r="N32" i="2"/>
  <c r="M32" i="2"/>
  <c r="K32" i="2"/>
  <c r="I32" i="2"/>
  <c r="I38" i="2" s="1"/>
  <c r="F32" i="2"/>
  <c r="E32" i="2"/>
  <c r="O30" i="2"/>
  <c r="G30" i="2"/>
  <c r="O29" i="2"/>
  <c r="G29" i="2"/>
  <c r="O28" i="2"/>
  <c r="G28" i="2"/>
  <c r="O27" i="2"/>
  <c r="O26" i="2" s="1"/>
  <c r="G27" i="2"/>
  <c r="Q26" i="2"/>
  <c r="N26" i="2"/>
  <c r="M26" i="2"/>
  <c r="M38" i="2" s="1"/>
  <c r="K26" i="2"/>
  <c r="I26" i="2"/>
  <c r="F26" i="2"/>
  <c r="E26" i="2"/>
  <c r="E38" i="2" s="1"/>
  <c r="O22" i="2"/>
  <c r="G22" i="2"/>
  <c r="O21" i="2"/>
  <c r="G21" i="2"/>
  <c r="O20" i="2"/>
  <c r="G20" i="2"/>
  <c r="O19" i="2"/>
  <c r="O18" i="2" s="1"/>
  <c r="G19" i="2"/>
  <c r="G18" i="2" s="1"/>
  <c r="Q18" i="2"/>
  <c r="N18" i="2"/>
  <c r="M18" i="2"/>
  <c r="K18" i="2"/>
  <c r="I18" i="2"/>
  <c r="F18" i="2"/>
  <c r="E18" i="2"/>
  <c r="O16" i="2"/>
  <c r="G16" i="2"/>
  <c r="O15" i="2"/>
  <c r="G15" i="2"/>
  <c r="O14" i="2"/>
  <c r="G14" i="2"/>
  <c r="O13" i="2"/>
  <c r="G13" i="2"/>
  <c r="G12" i="2" s="1"/>
  <c r="Q12" i="2"/>
  <c r="T8" i="2" s="1"/>
  <c r="N12" i="2"/>
  <c r="M12" i="2"/>
  <c r="K12" i="2"/>
  <c r="I12" i="2"/>
  <c r="I24" i="2" s="1"/>
  <c r="F12" i="2"/>
  <c r="E12" i="2"/>
  <c r="O10" i="2"/>
  <c r="G10" i="2"/>
  <c r="O9" i="2"/>
  <c r="G9" i="2"/>
  <c r="O8" i="2"/>
  <c r="G8" i="2"/>
  <c r="O7" i="2"/>
  <c r="G7" i="2"/>
  <c r="Q6" i="2"/>
  <c r="T7" i="2" s="1"/>
  <c r="N6" i="2"/>
  <c r="N24" i="2" s="1"/>
  <c r="M6" i="2"/>
  <c r="K6" i="2"/>
  <c r="F6" i="2"/>
  <c r="E6" i="2"/>
  <c r="E24" i="2" s="1"/>
  <c r="N38" i="2" l="1"/>
  <c r="Q38" i="2"/>
  <c r="G40" i="2"/>
  <c r="O32" i="2"/>
  <c r="O68" i="2"/>
  <c r="L30" i="3"/>
  <c r="D44" i="3"/>
  <c r="E82" i="3"/>
  <c r="K6" i="3"/>
  <c r="F18" i="3"/>
  <c r="K24" i="3"/>
  <c r="E44" i="3"/>
  <c r="K53" i="3"/>
  <c r="L44" i="3"/>
  <c r="F38" i="3"/>
  <c r="D30" i="3"/>
  <c r="J30" i="3"/>
  <c r="F12" i="3"/>
  <c r="F30" i="3" s="1"/>
  <c r="K18" i="3"/>
  <c r="K12" i="3"/>
  <c r="G44" i="3"/>
  <c r="F32" i="3"/>
  <c r="F44" i="3" s="1"/>
  <c r="J44" i="3"/>
  <c r="F66" i="3"/>
  <c r="F77" i="3"/>
  <c r="H30" i="3"/>
  <c r="I44" i="3"/>
  <c r="I30" i="3"/>
  <c r="E30" i="3"/>
  <c r="J82" i="3"/>
  <c r="F46" i="3"/>
  <c r="F60" i="3" s="1"/>
  <c r="D82" i="3"/>
  <c r="L82" i="3"/>
  <c r="F71" i="3"/>
  <c r="G30" i="3"/>
  <c r="F24" i="3"/>
  <c r="K38" i="3"/>
  <c r="K44" i="3" s="1"/>
  <c r="I60" i="3"/>
  <c r="K46" i="3"/>
  <c r="F62" i="3"/>
  <c r="K66" i="3"/>
  <c r="K77" i="3"/>
  <c r="K30" i="3"/>
  <c r="O38" i="2"/>
  <c r="Q24" i="2"/>
  <c r="F38" i="2"/>
  <c r="N88" i="2"/>
  <c r="G56" i="2"/>
  <c r="E88" i="2"/>
  <c r="K24" i="2"/>
  <c r="G6" i="2"/>
  <c r="G24" i="2" s="1"/>
  <c r="O12" i="2"/>
  <c r="F88" i="2"/>
  <c r="K88" i="2"/>
  <c r="Q88" i="2"/>
  <c r="O72" i="2"/>
  <c r="O83" i="2"/>
  <c r="M24" i="2"/>
  <c r="O6" i="2"/>
  <c r="F24" i="2"/>
  <c r="K38" i="2"/>
  <c r="G26" i="2"/>
  <c r="G32" i="2"/>
  <c r="G47" i="2"/>
  <c r="G54" i="2" s="1"/>
  <c r="M88" i="2"/>
  <c r="O77" i="2"/>
  <c r="G88" i="2"/>
  <c r="O88" i="2" l="1"/>
  <c r="O24" i="2"/>
  <c r="K82" i="3"/>
  <c r="K60" i="3"/>
  <c r="F82" i="3"/>
  <c r="G38" i="2"/>
</calcChain>
</file>

<file path=xl/sharedStrings.xml><?xml version="1.0" encoding="utf-8"?>
<sst xmlns="http://schemas.openxmlformats.org/spreadsheetml/2006/main" count="259" uniqueCount="91">
  <si>
    <t>CONS</t>
  </si>
  <si>
    <t>Centros de trabajo de educación básica de todo el estado</t>
  </si>
  <si>
    <t>T_CENT_TRABED = Total de centros de trabajo de educación básica del estado</t>
  </si>
  <si>
    <t xml:space="preserve">http://seech.gob.mx/estadistica/2019-matriz_indicadores.asp
http://seech.gob.mx/estadistica/2019-matriz_indicadores.asp
PAGINA PUBLICADA       </t>
  </si>
  <si>
    <t>Centros de trabajo de educación básica</t>
  </si>
  <si>
    <t>CENT_TRABFT = Centros de trabajo de educación básica del sistema federal transferido</t>
  </si>
  <si>
    <t>Anual</t>
  </si>
  <si>
    <t>Estratégico
Eficacia
Anual
ASCENDENTE</t>
  </si>
  <si>
    <t>PORCENTAJE</t>
  </si>
  <si>
    <t>Porcentaje de contribución federal transferido en la oferta de centros de trabajo de educación básica en la entidad
Este indicador muestra en porcentaje cual es la contribución de los centros de trabajo federal transferido de educación básica en la entidad</t>
  </si>
  <si>
    <t>Contribuir a garantizar la eficacia del servicio educativo mediante una adecuada planeación, control y seguimiento del desempeño de los tramites de operatividad de los recursos académico-administrativos, así como un servicio de orientación a padres de familia y consejos escolares para fomentar la transparencia y rendición de cuentas de los centros escolares.</t>
  </si>
  <si>
    <t>Medio de Verificación</t>
  </si>
  <si>
    <t>Meta Programada</t>
  </si>
  <si>
    <t>Valores Programados</t>
  </si>
  <si>
    <t>Línea Base</t>
  </si>
  <si>
    <t>Valores Iniciales</t>
  </si>
  <si>
    <t>Clasif.</t>
  </si>
  <si>
    <t>Unidad de Medida</t>
  </si>
  <si>
    <t>Variables de la Fórmula</t>
  </si>
  <si>
    <t>Fórmula</t>
  </si>
  <si>
    <t>Frecuencia</t>
  </si>
  <si>
    <t>Tipo / Dimensión / Frecuencia/Trayectoría</t>
  </si>
  <si>
    <t>Método de Cálculo</t>
  </si>
  <si>
    <t>Nombre del Indicador /
Descripción del Indicador</t>
  </si>
  <si>
    <t>Resumen Narrativo</t>
  </si>
  <si>
    <t>Pp y Nivel</t>
  </si>
  <si>
    <t>2E144C1 - GESTIÓN PARA LA EDUCACIÓN BÁSICA</t>
  </si>
  <si>
    <t>(CENT_TRABFT/T_CENT_TRABED)*100</t>
  </si>
  <si>
    <t>Valores Logrados</t>
  </si>
  <si>
    <t>Avance</t>
  </si>
  <si>
    <t xml:space="preserve">2E144C1 FIN     </t>
  </si>
  <si>
    <t>MEDIOS DE VERIFICACIÓN 2022</t>
  </si>
  <si>
    <t>ESTADISTICA DE INICIO 2021-2022 POR SOSTENIMIENTO</t>
  </si>
  <si>
    <t>MATRICULA</t>
  </si>
  <si>
    <t>EGRESADOS 2020-2021</t>
  </si>
  <si>
    <t>PERSONAL DOCENTE</t>
  </si>
  <si>
    <t>HOM</t>
  </si>
  <si>
    <t>MUJ</t>
  </si>
  <si>
    <t>TOT</t>
  </si>
  <si>
    <t>GPOS</t>
  </si>
  <si>
    <t>ESC</t>
  </si>
  <si>
    <t>B Á S I C A</t>
  </si>
  <si>
    <t>PREESCOLAR</t>
  </si>
  <si>
    <t>No aplica</t>
  </si>
  <si>
    <t>ESTATAL</t>
  </si>
  <si>
    <t>FEDERAL</t>
  </si>
  <si>
    <t>FED. TRANSFERIDO</t>
  </si>
  <si>
    <t>PARTICULAR</t>
  </si>
  <si>
    <t>PRIMARIA</t>
  </si>
  <si>
    <t>SECUNDARIA</t>
  </si>
  <si>
    <t>TOTAL</t>
  </si>
  <si>
    <t>MEDIA SUPERIOR</t>
  </si>
  <si>
    <t>ESCOLARIZADO</t>
  </si>
  <si>
    <t>AUTONOMO</t>
  </si>
  <si>
    <r>
      <t xml:space="preserve">NO ESCOLARIZADO Y MIXTO </t>
    </r>
    <r>
      <rPr>
        <b/>
        <vertAlign val="superscript"/>
        <sz val="9"/>
        <rFont val="Calibri"/>
        <family val="2"/>
        <scheme val="minor"/>
      </rPr>
      <t>1)</t>
    </r>
  </si>
  <si>
    <t>S U P E R I O R</t>
  </si>
  <si>
    <t>No disp.</t>
  </si>
  <si>
    <t>FEDERAL TRANSFERIDO</t>
  </si>
  <si>
    <t>NO ESCOLARIZADO Y MIXTO</t>
  </si>
  <si>
    <t>O T R A S    M O D A L I D A D E S</t>
  </si>
  <si>
    <t>INICIAL ESCOLARIZADA</t>
  </si>
  <si>
    <t>INICIAL NO ESCOLARIZADO</t>
  </si>
  <si>
    <t>INICIAL INDÍGENA</t>
  </si>
  <si>
    <r>
      <t xml:space="preserve">USAER </t>
    </r>
    <r>
      <rPr>
        <b/>
        <vertAlign val="superscript"/>
        <sz val="9"/>
        <rFont val="Calibri"/>
        <family val="2"/>
        <scheme val="minor"/>
      </rPr>
      <t>2)</t>
    </r>
  </si>
  <si>
    <t>CAM</t>
  </si>
  <si>
    <t>CAP. TRABAJO</t>
  </si>
  <si>
    <t>20-21</t>
  </si>
  <si>
    <t>OTROS SERVICIOS</t>
  </si>
  <si>
    <r>
      <t xml:space="preserve">EDUC. EXTRAESCOLAR </t>
    </r>
    <r>
      <rPr>
        <vertAlign val="superscript"/>
        <sz val="9"/>
        <rFont val="Calibri"/>
        <family val="2"/>
        <scheme val="minor"/>
      </rPr>
      <t>3)</t>
    </r>
  </si>
  <si>
    <r>
      <t xml:space="preserve">ICHEA </t>
    </r>
    <r>
      <rPr>
        <vertAlign val="superscript"/>
        <sz val="9"/>
        <rFont val="Calibri"/>
        <family val="2"/>
        <scheme val="minor"/>
      </rPr>
      <t xml:space="preserve"> 4)</t>
    </r>
  </si>
  <si>
    <r>
      <t xml:space="preserve">ATENCIÓN A NIÑOS MIGRANTES </t>
    </r>
    <r>
      <rPr>
        <vertAlign val="superscript"/>
        <sz val="9"/>
        <rFont val="Calibri"/>
        <family val="2"/>
        <scheme val="minor"/>
      </rPr>
      <t>5)</t>
    </r>
  </si>
  <si>
    <t>1)</t>
  </si>
  <si>
    <t>Incluye Sistema de Enseñanza Abierta (COBACH), escuelas de SPAyT, DGETI, DGETAyCM y particulares con servicio mixto y no escolarizado.</t>
  </si>
  <si>
    <t>2)</t>
  </si>
  <si>
    <t>Los alumnos que son atendidos por USAER, están considerados de igual forma en la matrícula de educación básica.</t>
  </si>
  <si>
    <t>3)</t>
  </si>
  <si>
    <t>Incluye CEDEX y Capacitación no formal para el trabajo. Egresados incluye alumnos certificados de Primaria y Secundaria.</t>
  </si>
  <si>
    <t>4)</t>
  </si>
  <si>
    <t>La matrícula corresponde al promedio mensual de alumnos atendidos. Egresados incluye alumnos certificados de Primaria y Secundaria.</t>
  </si>
  <si>
    <t>5)</t>
  </si>
  <si>
    <t>Egresados incluye alumnos certificados de Primaria y Secundaria.</t>
  </si>
  <si>
    <t>ESCUELAS</t>
  </si>
  <si>
    <t>NIVEL</t>
  </si>
  <si>
    <t>ESTADISTICA DE INICIO 2022-2023 POR SOSTENIMIENTO</t>
  </si>
  <si>
    <t>EGRESADOS 2021-2022</t>
  </si>
  <si>
    <t>INICIAL</t>
  </si>
  <si>
    <t>M E D I A   S U P E R I O R</t>
  </si>
  <si>
    <t xml:space="preserve"> </t>
  </si>
  <si>
    <t>O T R A S    M O D A L I D  A D E S</t>
  </si>
  <si>
    <t>21-22</t>
  </si>
  <si>
    <t>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</si>
</sst>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sz val="8"/>
      <color theme="1"/>
      <name val="Arial"/>
      <family val="2"/>
    </font>
    <font>
      <sz val="8"/>
      <color rgb="FF000000"/>
      <name val="Arial"/>
      <family val="2"/>
    </font>
    <font>
      <b/>
      <sz val="8"/>
      <color rgb="FF000000"/>
      <name val="Arial"/>
      <family val="2"/>
    </font>
    <font>
      <sz val="8"/>
      <name val="MS Sans Serif"/>
      <family val="2"/>
    </font>
    <font>
      <b/>
      <sz val="12"/>
      <color indexed="9"/>
      <name val="Calibri"/>
      <family val="2"/>
      <scheme val="minor"/>
    </font>
    <font>
      <sz val="8"/>
      <name val="Calibri"/>
      <family val="2"/>
      <scheme val="minor"/>
    </font>
    <font>
      <b/>
      <sz val="8"/>
      <name val="Calibri"/>
      <family val="2"/>
      <scheme val="minor"/>
    </font>
    <font>
      <b/>
      <sz val="8"/>
      <color rgb="FF00B0F0"/>
      <name val="Calibri"/>
      <family val="2"/>
      <scheme val="minor"/>
    </font>
    <font>
      <b/>
      <sz val="6"/>
      <name val="Calibri"/>
      <family val="2"/>
      <scheme val="minor"/>
    </font>
    <font>
      <b/>
      <i/>
      <sz val="8"/>
      <name val="Calibri"/>
      <family val="2"/>
      <scheme val="minor"/>
    </font>
    <font>
      <sz val="8"/>
      <color rgb="FF00B0F0"/>
      <name val="Calibri"/>
      <family val="2"/>
      <scheme val="minor"/>
    </font>
    <font>
      <b/>
      <sz val="9"/>
      <name val="Calibri"/>
      <family val="2"/>
      <scheme val="minor"/>
    </font>
    <font>
      <sz val="9"/>
      <name val="Calibri"/>
      <family val="2"/>
      <scheme val="minor"/>
    </font>
    <font>
      <b/>
      <sz val="9"/>
      <color rgb="FF00B0F0"/>
      <name val="Calibri"/>
      <family val="2"/>
      <scheme val="minor"/>
    </font>
    <font>
      <sz val="9"/>
      <color rgb="FF00B0F0"/>
      <name val="Calibri"/>
      <family val="2"/>
      <scheme val="minor"/>
    </font>
    <font>
      <sz val="8"/>
      <color indexed="9"/>
      <name val="Calibri"/>
      <family val="2"/>
      <scheme val="minor"/>
    </font>
    <font>
      <sz val="9"/>
      <color indexed="12"/>
      <name val="Calibri"/>
      <family val="2"/>
      <scheme val="minor"/>
    </font>
    <font>
      <sz val="9"/>
      <color rgb="FFFF0000"/>
      <name val="Calibri"/>
      <family val="2"/>
      <scheme val="minor"/>
    </font>
    <font>
      <b/>
      <sz val="8.5"/>
      <color rgb="FFFF0000"/>
      <name val="Calibri"/>
      <family val="2"/>
      <scheme val="minor"/>
    </font>
    <font>
      <b/>
      <vertAlign val="superscript"/>
      <sz val="9"/>
      <name val="Calibri"/>
      <family val="2"/>
      <scheme val="minor"/>
    </font>
    <font>
      <vertAlign val="superscript"/>
      <sz val="9"/>
      <name val="Calibri"/>
      <family val="2"/>
      <scheme val="minor"/>
    </font>
    <font>
      <sz val="8"/>
      <color indexed="12"/>
      <name val="Calibri"/>
      <family val="2"/>
      <scheme val="minor"/>
    </font>
    <font>
      <sz val="7"/>
      <name val="Calibri"/>
      <family val="2"/>
      <scheme val="minor"/>
    </font>
    <font>
      <vertAlign val="superscript"/>
      <sz val="7"/>
      <name val="Calibri"/>
      <family val="2"/>
      <scheme val="minor"/>
    </font>
    <font>
      <sz val="7"/>
      <color rgb="FF00B0F0"/>
      <name val="Calibri"/>
      <family val="2"/>
      <scheme val="minor"/>
    </font>
    <font>
      <b/>
      <u/>
      <sz val="9"/>
      <name val="Calibri"/>
      <family val="2"/>
      <scheme val="minor"/>
    </font>
    <font>
      <u/>
      <sz val="11"/>
      <color theme="10"/>
      <name val="Calibri"/>
      <family val="2"/>
      <scheme val="minor"/>
    </font>
  </fonts>
  <fills count="12">
    <fill>
      <patternFill patternType="none"/>
    </fill>
    <fill>
      <patternFill patternType="gray125"/>
    </fill>
    <fill>
      <patternFill patternType="solid">
        <fgColor rgb="FFBFBFBF"/>
      </patternFill>
    </fill>
    <fill>
      <patternFill patternType="solid">
        <fgColor theme="4" tint="0.39997558519241921"/>
        <bgColor indexed="64"/>
      </patternFill>
    </fill>
    <fill>
      <patternFill patternType="solid">
        <fgColor indexed="1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indexed="41"/>
        <bgColor indexed="64"/>
      </patternFill>
    </fill>
    <fill>
      <patternFill patternType="solid">
        <fgColor indexed="47"/>
        <bgColor indexed="64"/>
      </patternFill>
    </fill>
    <fill>
      <patternFill patternType="solid">
        <fgColor theme="8"/>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s>
  <cellStyleXfs count="4">
    <xf numFmtId="0" fontId="0" fillId="0" borderId="0"/>
    <xf numFmtId="43" fontId="1" fillId="0" borderId="0" applyFont="0" applyFill="0" applyBorder="0" applyAlignment="0" applyProtection="0"/>
    <xf numFmtId="0" fontId="5" fillId="0" borderId="0"/>
    <xf numFmtId="0" fontId="28" fillId="0" borderId="0" applyNumberFormat="0" applyFill="0" applyBorder="0" applyAlignment="0" applyProtection="0"/>
  </cellStyleXfs>
  <cellXfs count="169">
    <xf numFmtId="0" fontId="0" fillId="0" borderId="0" xfId="0"/>
    <xf numFmtId="0" fontId="2" fillId="0" borderId="0" xfId="0" applyFont="1" applyAlignment="1">
      <alignment horizontal="justify" vertical="center"/>
    </xf>
    <xf numFmtId="0" fontId="2" fillId="0" borderId="0" xfId="0" applyFont="1" applyAlignment="1">
      <alignment horizontal="center" vertical="center"/>
    </xf>
    <xf numFmtId="164" fontId="2" fillId="0" borderId="0" xfId="1" applyNumberFormat="1" applyFont="1" applyAlignment="1">
      <alignment horizontal="center" vertical="center"/>
    </xf>
    <xf numFmtId="0" fontId="2" fillId="0" borderId="0" xfId="0" applyFont="1" applyFill="1" applyAlignment="1">
      <alignment horizontal="justify" vertical="center"/>
    </xf>
    <xf numFmtId="164" fontId="3" fillId="0" borderId="1" xfId="1" applyNumberFormat="1" applyFont="1" applyBorder="1" applyAlignment="1">
      <alignment horizontal="center" vertical="center" wrapText="1" shrinkToFit="1" readingOrder="1"/>
    </xf>
    <xf numFmtId="49" fontId="3" fillId="0" borderId="1" xfId="0" applyNumberFormat="1" applyFont="1" applyBorder="1" applyAlignment="1">
      <alignment horizontal="justify" vertical="center" wrapText="1" shrinkToFit="1" readingOrder="1"/>
    </xf>
    <xf numFmtId="49" fontId="3" fillId="0" borderId="1" xfId="0" applyNumberFormat="1" applyFont="1" applyFill="1" applyBorder="1" applyAlignment="1">
      <alignment horizontal="justify" vertical="center" wrapText="1" shrinkToFit="1" readingOrder="1"/>
    </xf>
    <xf numFmtId="0" fontId="2" fillId="0" borderId="1" xfId="0" applyFont="1" applyBorder="1" applyAlignment="1">
      <alignment horizontal="justify" vertical="center"/>
    </xf>
    <xf numFmtId="0" fontId="4" fillId="2" borderId="1" xfId="0" applyNumberFormat="1" applyFont="1" applyFill="1" applyBorder="1" applyAlignment="1">
      <alignment horizontal="justify" vertical="center" wrapText="1" shrinkToFit="1" readingOrder="1"/>
    </xf>
    <xf numFmtId="0" fontId="4" fillId="2" borderId="1" xfId="0" applyNumberFormat="1" applyFont="1" applyFill="1" applyBorder="1" applyAlignment="1">
      <alignment horizontal="center" vertical="center" wrapText="1" shrinkToFit="1" readingOrder="1"/>
    </xf>
    <xf numFmtId="164" fontId="4" fillId="2" borderId="1" xfId="1" applyNumberFormat="1" applyFont="1" applyFill="1" applyBorder="1" applyAlignment="1">
      <alignment horizontal="center" vertical="center" wrapText="1" shrinkToFit="1" readingOrder="1"/>
    </xf>
    <xf numFmtId="49" fontId="4" fillId="3" borderId="1" xfId="0" applyNumberFormat="1" applyFont="1" applyFill="1" applyBorder="1" applyAlignment="1">
      <alignment horizontal="center" vertical="center" wrapText="1" shrinkToFit="1" readingOrder="1"/>
    </xf>
    <xf numFmtId="49" fontId="4" fillId="0" borderId="1" xfId="0" applyNumberFormat="1" applyFont="1" applyBorder="1" applyAlignment="1">
      <alignment horizontal="justify" vertical="center" wrapText="1" shrinkToFit="1" readingOrder="1"/>
    </xf>
    <xf numFmtId="0" fontId="3" fillId="0" borderId="1" xfId="0" applyNumberFormat="1" applyFont="1" applyBorder="1" applyAlignment="1">
      <alignment horizontal="justify" vertical="center" wrapText="1" shrinkToFit="1" readingOrder="1"/>
    </xf>
    <xf numFmtId="0" fontId="3" fillId="0" borderId="1" xfId="0" applyNumberFormat="1" applyFont="1" applyFill="1" applyBorder="1" applyAlignment="1">
      <alignment horizontal="justify" vertical="center" wrapText="1" shrinkToFit="1" readingOrder="1"/>
    </xf>
    <xf numFmtId="0" fontId="3" fillId="0" borderId="1" xfId="0" applyNumberFormat="1" applyFont="1" applyBorder="1" applyAlignment="1">
      <alignment horizontal="center" vertical="center" wrapText="1" shrinkToFit="1" readingOrder="1"/>
    </xf>
    <xf numFmtId="49" fontId="4" fillId="0" borderId="1" xfId="0" applyNumberFormat="1" applyFont="1" applyFill="1" applyBorder="1" applyAlignment="1">
      <alignment horizontal="center" vertical="center" wrapText="1" shrinkToFit="1" readingOrder="1"/>
    </xf>
    <xf numFmtId="0" fontId="6" fillId="4" borderId="0" xfId="2" applyFont="1" applyFill="1" applyBorder="1" applyAlignment="1">
      <alignment horizontal="center"/>
    </xf>
    <xf numFmtId="0" fontId="6" fillId="0" borderId="0" xfId="2" applyFont="1" applyFill="1" applyBorder="1" applyAlignment="1"/>
    <xf numFmtId="0" fontId="7" fillId="0" borderId="0" xfId="2" applyFont="1"/>
    <xf numFmtId="0" fontId="8" fillId="0" borderId="0" xfId="2" applyFont="1"/>
    <xf numFmtId="0" fontId="8" fillId="0" borderId="0" xfId="2" applyFont="1" applyBorder="1"/>
    <xf numFmtId="0" fontId="8" fillId="0" borderId="0" xfId="2" applyFont="1" applyFill="1" applyBorder="1"/>
    <xf numFmtId="3" fontId="9" fillId="0" borderId="0" xfId="2" applyNumberFormat="1" applyFont="1" applyBorder="1"/>
    <xf numFmtId="3" fontId="9" fillId="0" borderId="0" xfId="2" applyNumberFormat="1" applyFont="1" applyFill="1" applyBorder="1"/>
    <xf numFmtId="3" fontId="8" fillId="0" borderId="0" xfId="2" applyNumberFormat="1" applyFont="1" applyBorder="1"/>
    <xf numFmtId="0" fontId="7" fillId="0" borderId="0" xfId="2" applyFont="1" applyBorder="1"/>
    <xf numFmtId="3" fontId="8" fillId="0" borderId="2" xfId="2" applyNumberFormat="1" applyFont="1" applyBorder="1" applyAlignment="1">
      <alignment horizontal="center"/>
    </xf>
    <xf numFmtId="3" fontId="8" fillId="0" borderId="0" xfId="2" applyNumberFormat="1" applyFont="1" applyFill="1" applyBorder="1"/>
    <xf numFmtId="3" fontId="10" fillId="0" borderId="0" xfId="2" applyNumberFormat="1" applyFont="1" applyBorder="1" applyAlignment="1">
      <alignment horizontal="center" wrapText="1"/>
    </xf>
    <xf numFmtId="0" fontId="11" fillId="0" borderId="0" xfId="2" applyFont="1" applyBorder="1"/>
    <xf numFmtId="0" fontId="7" fillId="0" borderId="0" xfId="2" applyFont="1" applyFill="1" applyBorder="1"/>
    <xf numFmtId="3" fontId="8" fillId="0" borderId="0" xfId="2" applyNumberFormat="1" applyFont="1" applyBorder="1" applyAlignment="1">
      <alignment horizontal="right"/>
    </xf>
    <xf numFmtId="3" fontId="7" fillId="0" borderId="0" xfId="2" applyNumberFormat="1" applyFont="1" applyFill="1" applyBorder="1"/>
    <xf numFmtId="3" fontId="7" fillId="0" borderId="0" xfId="2" applyNumberFormat="1" applyFont="1" applyFill="1" applyBorder="1" applyAlignment="1">
      <alignment horizontal="right"/>
    </xf>
    <xf numFmtId="3" fontId="12" fillId="0" borderId="0" xfId="2" applyNumberFormat="1" applyFont="1" applyBorder="1"/>
    <xf numFmtId="3" fontId="9" fillId="0" borderId="0" xfId="2" applyNumberFormat="1" applyFont="1" applyBorder="1" applyAlignment="1">
      <alignment horizontal="center"/>
    </xf>
    <xf numFmtId="3" fontId="12" fillId="0" borderId="0" xfId="2" applyNumberFormat="1" applyFont="1" applyFill="1" applyBorder="1"/>
    <xf numFmtId="3" fontId="8" fillId="0" borderId="0" xfId="2" applyNumberFormat="1" applyFont="1" applyBorder="1" applyAlignment="1">
      <alignment horizontal="center"/>
    </xf>
    <xf numFmtId="0" fontId="13" fillId="5" borderId="0" xfId="2" applyFont="1" applyFill="1" applyBorder="1" applyAlignment="1">
      <alignment horizontal="center" vertical="center" textRotation="90"/>
    </xf>
    <xf numFmtId="0" fontId="13" fillId="5" borderId="0" xfId="2" applyFont="1" applyFill="1" applyBorder="1"/>
    <xf numFmtId="0" fontId="13" fillId="0" borderId="0" xfId="2" applyFont="1" applyFill="1" applyBorder="1"/>
    <xf numFmtId="3" fontId="13" fillId="5" borderId="0" xfId="2" applyNumberFormat="1" applyFont="1" applyFill="1" applyBorder="1"/>
    <xf numFmtId="3" fontId="13" fillId="0" borderId="0" xfId="2" applyNumberFormat="1" applyFont="1" applyFill="1" applyBorder="1"/>
    <xf numFmtId="0" fontId="14" fillId="0" borderId="0" xfId="2" applyFont="1" applyBorder="1"/>
    <xf numFmtId="0" fontId="14" fillId="0" borderId="0" xfId="2" applyFont="1" applyFill="1" applyBorder="1"/>
    <xf numFmtId="3" fontId="14" fillId="0" borderId="0" xfId="2" applyNumberFormat="1" applyFont="1" applyBorder="1"/>
    <xf numFmtId="3" fontId="14" fillId="0" borderId="0" xfId="2" applyNumberFormat="1" applyFont="1" applyFill="1" applyBorder="1"/>
    <xf numFmtId="3" fontId="7" fillId="0" borderId="0" xfId="2" applyNumberFormat="1" applyFont="1" applyBorder="1"/>
    <xf numFmtId="3" fontId="7" fillId="0" borderId="0" xfId="2" applyNumberFormat="1" applyFont="1"/>
    <xf numFmtId="0" fontId="13" fillId="0" borderId="0" xfId="2" applyFont="1" applyFill="1" applyBorder="1" applyAlignment="1">
      <alignment horizontal="right"/>
    </xf>
    <xf numFmtId="3" fontId="15" fillId="0" borderId="0" xfId="2" applyNumberFormat="1" applyFont="1" applyFill="1" applyBorder="1" applyAlignment="1">
      <alignment horizontal="right"/>
    </xf>
    <xf numFmtId="3" fontId="16" fillId="0" borderId="0" xfId="2" applyNumberFormat="1" applyFont="1"/>
    <xf numFmtId="3" fontId="14" fillId="0" borderId="0" xfId="2" applyNumberFormat="1" applyFont="1"/>
    <xf numFmtId="3" fontId="15" fillId="0" borderId="0" xfId="2" applyNumberFormat="1" applyFont="1" applyFill="1" applyBorder="1"/>
    <xf numFmtId="3" fontId="16" fillId="0" borderId="0" xfId="2" applyNumberFormat="1" applyFont="1" applyFill="1" applyBorder="1"/>
    <xf numFmtId="3" fontId="13" fillId="0" borderId="0" xfId="2" applyNumberFormat="1" applyFont="1" applyFill="1" applyBorder="1" applyAlignment="1">
      <alignment horizontal="right"/>
    </xf>
    <xf numFmtId="0" fontId="17" fillId="0" borderId="0" xfId="2" applyFont="1"/>
    <xf numFmtId="0" fontId="14" fillId="0" borderId="0" xfId="2" applyFont="1"/>
    <xf numFmtId="0" fontId="18" fillId="0" borderId="0" xfId="2" applyFont="1" applyFill="1" applyBorder="1"/>
    <xf numFmtId="3" fontId="16" fillId="0" borderId="0" xfId="2" applyNumberFormat="1" applyFont="1" applyBorder="1"/>
    <xf numFmtId="3" fontId="16" fillId="0" borderId="0" xfId="2" applyNumberFormat="1" applyFont="1" applyFill="1" applyBorder="1" applyAlignment="1">
      <alignment horizontal="right"/>
    </xf>
    <xf numFmtId="0" fontId="13" fillId="6" borderId="0" xfId="2" applyFont="1" applyFill="1" applyBorder="1" applyAlignment="1">
      <alignment horizontal="center" vertical="center" textRotation="90"/>
    </xf>
    <xf numFmtId="0" fontId="13" fillId="6" borderId="0" xfId="2" applyFont="1" applyFill="1" applyBorder="1"/>
    <xf numFmtId="3" fontId="13" fillId="6" borderId="0" xfId="2" applyNumberFormat="1" applyFont="1" applyFill="1" applyBorder="1"/>
    <xf numFmtId="3" fontId="19" fillId="7" borderId="0" xfId="2" applyNumberFormat="1" applyFont="1" applyFill="1" applyBorder="1"/>
    <xf numFmtId="3" fontId="14" fillId="7" borderId="0" xfId="2" applyNumberFormat="1" applyFont="1" applyFill="1"/>
    <xf numFmtId="3" fontId="14" fillId="0" borderId="0" xfId="2" applyNumberFormat="1" applyFont="1" applyFill="1"/>
    <xf numFmtId="0" fontId="20" fillId="0" borderId="0" xfId="2" quotePrefix="1" applyFont="1" applyBorder="1" applyAlignment="1">
      <alignment horizontal="right"/>
    </xf>
    <xf numFmtId="0" fontId="22" fillId="0" borderId="0" xfId="2" applyFont="1" applyBorder="1"/>
    <xf numFmtId="0" fontId="13" fillId="8" borderId="0" xfId="2" applyFont="1" applyFill="1" applyBorder="1" applyAlignment="1">
      <alignment horizontal="center" vertical="center" textRotation="90"/>
    </xf>
    <xf numFmtId="0" fontId="13" fillId="8" borderId="0" xfId="2" applyFont="1" applyFill="1" applyBorder="1"/>
    <xf numFmtId="0" fontId="14" fillId="8" borderId="0" xfId="2" applyFont="1" applyFill="1" applyBorder="1"/>
    <xf numFmtId="3" fontId="13" fillId="8" borderId="0" xfId="2" applyNumberFormat="1" applyFont="1" applyFill="1" applyBorder="1"/>
    <xf numFmtId="16" fontId="14" fillId="0" borderId="0" xfId="2" quotePrefix="1" applyNumberFormat="1" applyFont="1" applyFill="1" applyBorder="1" applyAlignment="1">
      <alignment horizontal="center" vertical="center" textRotation="90"/>
    </xf>
    <xf numFmtId="3" fontId="19" fillId="0" borderId="0" xfId="2" applyNumberFormat="1" applyFont="1" applyFill="1" applyBorder="1"/>
    <xf numFmtId="3" fontId="19" fillId="0" borderId="0" xfId="2" applyNumberFormat="1" applyFont="1" applyFill="1" applyBorder="1" applyAlignment="1">
      <alignment horizontal="right"/>
    </xf>
    <xf numFmtId="0" fontId="14" fillId="0" borderId="0" xfId="2" quotePrefix="1" applyFont="1" applyFill="1" applyBorder="1" applyAlignment="1">
      <alignment horizontal="center" vertical="center" textRotation="90"/>
    </xf>
    <xf numFmtId="0" fontId="18" fillId="0" borderId="0" xfId="2" applyFont="1" applyFill="1"/>
    <xf numFmtId="3" fontId="19" fillId="0" borderId="0" xfId="2" applyNumberFormat="1" applyFont="1" applyFill="1"/>
    <xf numFmtId="0" fontId="14" fillId="0" borderId="0" xfId="2" quotePrefix="1" applyFont="1" applyFill="1" applyBorder="1" applyAlignment="1">
      <alignment vertical="center" textRotation="90"/>
    </xf>
    <xf numFmtId="3" fontId="7" fillId="7" borderId="0" xfId="2" applyNumberFormat="1" applyFont="1" applyFill="1"/>
    <xf numFmtId="3" fontId="19" fillId="7" borderId="0" xfId="2" applyNumberFormat="1" applyFont="1" applyFill="1"/>
    <xf numFmtId="0" fontId="13" fillId="9" borderId="0" xfId="2" applyFont="1" applyFill="1" applyBorder="1" applyAlignment="1">
      <alignment horizontal="center" vertical="center" textRotation="90"/>
    </xf>
    <xf numFmtId="0" fontId="13" fillId="9" borderId="0" xfId="2" applyFont="1" applyFill="1" applyBorder="1"/>
    <xf numFmtId="3" fontId="13" fillId="9" borderId="0" xfId="2" applyNumberFormat="1" applyFont="1" applyFill="1" applyBorder="1"/>
    <xf numFmtId="3" fontId="14" fillId="0" borderId="0" xfId="2" applyNumberFormat="1" applyFont="1" applyFill="1" applyBorder="1" applyAlignment="1">
      <alignment horizontal="right"/>
    </xf>
    <xf numFmtId="0" fontId="13" fillId="9" borderId="0" xfId="2" quotePrefix="1" applyFont="1" applyFill="1" applyBorder="1" applyAlignment="1">
      <alignment horizontal="center" vertical="center" textRotation="90"/>
    </xf>
    <xf numFmtId="0" fontId="13" fillId="0" borderId="0" xfId="2" applyFont="1" applyFill="1" applyBorder="1" applyAlignment="1">
      <alignment horizontal="center" vertical="center" textRotation="90" wrapText="1"/>
    </xf>
    <xf numFmtId="3" fontId="14" fillId="0" borderId="0" xfId="2" applyNumberFormat="1" applyFont="1" applyFill="1" applyBorder="1" applyAlignment="1">
      <alignment horizontal="right" vertical="center"/>
    </xf>
    <xf numFmtId="0" fontId="14" fillId="0" borderId="0" xfId="2" applyFont="1" applyFill="1"/>
    <xf numFmtId="0" fontId="23" fillId="0" borderId="0" xfId="2" applyFont="1" applyFill="1" applyBorder="1"/>
    <xf numFmtId="3" fontId="12" fillId="0" borderId="0" xfId="2" applyNumberFormat="1" applyFont="1" applyFill="1" applyBorder="1" applyAlignment="1">
      <alignment horizontal="right"/>
    </xf>
    <xf numFmtId="0" fontId="24" fillId="0" borderId="0" xfId="2" applyFont="1"/>
    <xf numFmtId="0" fontId="25" fillId="0" borderId="0" xfId="2" applyFont="1" applyBorder="1"/>
    <xf numFmtId="0" fontId="24" fillId="0" borderId="0" xfId="2" applyFont="1" applyFill="1"/>
    <xf numFmtId="3" fontId="26" fillId="0" borderId="0" xfId="2" applyNumberFormat="1" applyFont="1"/>
    <xf numFmtId="3" fontId="26" fillId="0" borderId="0" xfId="2" applyNumberFormat="1" applyFont="1" applyFill="1"/>
    <xf numFmtId="3" fontId="24" fillId="0" borderId="0" xfId="2" applyNumberFormat="1" applyFont="1"/>
    <xf numFmtId="0" fontId="24" fillId="0" borderId="0" xfId="2" applyFont="1" applyFill="1" applyBorder="1"/>
    <xf numFmtId="3" fontId="26" fillId="0" borderId="0" xfId="2" applyNumberFormat="1" applyFont="1" applyFill="1" applyBorder="1"/>
    <xf numFmtId="3" fontId="26" fillId="0" borderId="0" xfId="2" applyNumberFormat="1" applyFont="1" applyBorder="1"/>
    <xf numFmtId="3" fontId="24" fillId="0" borderId="0" xfId="2" applyNumberFormat="1" applyFont="1" applyBorder="1"/>
    <xf numFmtId="0" fontId="7" fillId="0" borderId="0" xfId="2" applyFont="1" applyFill="1"/>
    <xf numFmtId="3" fontId="12" fillId="0" borderId="0" xfId="2" applyNumberFormat="1" applyFont="1"/>
    <xf numFmtId="3" fontId="12" fillId="0" borderId="0" xfId="2" applyNumberFormat="1" applyFont="1" applyFill="1"/>
    <xf numFmtId="0" fontId="6" fillId="10" borderId="0" xfId="2" applyFont="1" applyFill="1" applyBorder="1" applyAlignment="1">
      <alignment horizontal="center"/>
    </xf>
    <xf numFmtId="0" fontId="7" fillId="0" borderId="4" xfId="2" applyFont="1" applyBorder="1"/>
    <xf numFmtId="3" fontId="12" fillId="0" borderId="3" xfId="2" applyNumberFormat="1" applyFont="1" applyBorder="1"/>
    <xf numFmtId="3" fontId="9" fillId="0" borderId="4" xfId="2" applyNumberFormat="1" applyFont="1" applyBorder="1" applyAlignment="1">
      <alignment horizontal="center"/>
    </xf>
    <xf numFmtId="3" fontId="9" fillId="0" borderId="5" xfId="2" applyNumberFormat="1" applyFont="1" applyBorder="1" applyAlignment="1">
      <alignment horizontal="center"/>
    </xf>
    <xf numFmtId="3" fontId="8" fillId="0" borderId="4" xfId="2" applyNumberFormat="1" applyFont="1" applyBorder="1" applyAlignment="1">
      <alignment horizontal="center"/>
    </xf>
    <xf numFmtId="3" fontId="9" fillId="0" borderId="3" xfId="2" applyNumberFormat="1" applyFont="1" applyBorder="1" applyAlignment="1">
      <alignment horizontal="center"/>
    </xf>
    <xf numFmtId="0" fontId="13" fillId="11" borderId="0" xfId="2" applyFont="1" applyFill="1" applyBorder="1" applyAlignment="1">
      <alignment horizontal="center" vertical="center" textRotation="90"/>
    </xf>
    <xf numFmtId="0" fontId="13" fillId="11" borderId="0" xfId="2" applyFont="1" applyFill="1" applyBorder="1"/>
    <xf numFmtId="0" fontId="13" fillId="11" borderId="4" xfId="2" applyFont="1" applyFill="1" applyBorder="1"/>
    <xf numFmtId="3" fontId="13" fillId="11" borderId="3" xfId="2" applyNumberFormat="1" applyFont="1" applyFill="1" applyBorder="1"/>
    <xf numFmtId="3" fontId="13" fillId="11" borderId="0" xfId="2" applyNumberFormat="1" applyFont="1" applyFill="1" applyBorder="1"/>
    <xf numFmtId="3" fontId="13" fillId="11" borderId="4" xfId="2" applyNumberFormat="1" applyFont="1" applyFill="1" applyBorder="1"/>
    <xf numFmtId="3" fontId="13" fillId="11" borderId="5" xfId="2" applyNumberFormat="1" applyFont="1" applyFill="1" applyBorder="1"/>
    <xf numFmtId="0" fontId="14" fillId="0" borderId="4" xfId="2" applyFont="1" applyBorder="1"/>
    <xf numFmtId="3" fontId="14" fillId="0" borderId="3" xfId="2" applyNumberFormat="1" applyFont="1" applyBorder="1"/>
    <xf numFmtId="3" fontId="14" fillId="0" borderId="4" xfId="2" applyNumberFormat="1" applyFont="1" applyBorder="1"/>
    <xf numFmtId="3" fontId="14" fillId="0" borderId="5" xfId="2" applyNumberFormat="1" applyFont="1" applyFill="1" applyBorder="1" applyAlignment="1">
      <alignment horizontal="right"/>
    </xf>
    <xf numFmtId="0" fontId="13" fillId="0" borderId="4" xfId="2" applyFont="1" applyFill="1" applyBorder="1" applyAlignment="1">
      <alignment horizontal="right"/>
    </xf>
    <xf numFmtId="3" fontId="15" fillId="0" borderId="3" xfId="2" applyNumberFormat="1" applyFont="1" applyFill="1" applyBorder="1" applyAlignment="1">
      <alignment horizontal="right"/>
    </xf>
    <xf numFmtId="3" fontId="16" fillId="0" borderId="4" xfId="2" applyNumberFormat="1" applyFont="1" applyBorder="1"/>
    <xf numFmtId="3" fontId="16" fillId="0" borderId="5" xfId="2" applyNumberFormat="1" applyFont="1" applyFill="1" applyBorder="1"/>
    <xf numFmtId="3" fontId="16" fillId="0" borderId="3" xfId="2" applyNumberFormat="1" applyFont="1" applyBorder="1"/>
    <xf numFmtId="3" fontId="14" fillId="0" borderId="5" xfId="2" applyNumberFormat="1" applyFont="1" applyBorder="1"/>
    <xf numFmtId="3" fontId="14" fillId="0" borderId="3" xfId="2" applyNumberFormat="1" applyFont="1" applyFill="1" applyBorder="1"/>
    <xf numFmtId="3" fontId="16" fillId="0" borderId="5" xfId="2" applyNumberFormat="1" applyFont="1" applyBorder="1"/>
    <xf numFmtId="0" fontId="14" fillId="0" borderId="4" xfId="2" applyFont="1" applyFill="1" applyBorder="1"/>
    <xf numFmtId="3" fontId="13" fillId="0" borderId="3" xfId="2" applyNumberFormat="1" applyFont="1" applyFill="1" applyBorder="1" applyAlignment="1">
      <alignment horizontal="right"/>
    </xf>
    <xf numFmtId="3" fontId="16" fillId="0" borderId="5" xfId="2" applyNumberFormat="1" applyFont="1" applyFill="1" applyBorder="1" applyAlignment="1">
      <alignment horizontal="right"/>
    </xf>
    <xf numFmtId="0" fontId="13" fillId="6" borderId="4" xfId="2" applyFont="1" applyFill="1" applyBorder="1"/>
    <xf numFmtId="3" fontId="13" fillId="6" borderId="3" xfId="2" applyNumberFormat="1" applyFont="1" applyFill="1" applyBorder="1"/>
    <xf numFmtId="3" fontId="13" fillId="6" borderId="4" xfId="2" applyNumberFormat="1" applyFont="1" applyFill="1" applyBorder="1"/>
    <xf numFmtId="3" fontId="13" fillId="6" borderId="5" xfId="2" applyNumberFormat="1" applyFont="1" applyFill="1" applyBorder="1"/>
    <xf numFmtId="3" fontId="14" fillId="7" borderId="5" xfId="2" applyNumberFormat="1" applyFont="1" applyFill="1" applyBorder="1"/>
    <xf numFmtId="3" fontId="14" fillId="7" borderId="3" xfId="2" applyNumberFormat="1" applyFont="1" applyFill="1" applyBorder="1"/>
    <xf numFmtId="0" fontId="14" fillId="8" borderId="4" xfId="2" applyFont="1" applyFill="1" applyBorder="1"/>
    <xf numFmtId="3" fontId="13" fillId="8" borderId="3" xfId="2" applyNumberFormat="1" applyFont="1" applyFill="1" applyBorder="1"/>
    <xf numFmtId="3" fontId="13" fillId="8" borderId="4" xfId="2" applyNumberFormat="1" applyFont="1" applyFill="1" applyBorder="1"/>
    <xf numFmtId="3" fontId="13" fillId="8" borderId="5" xfId="2" applyNumberFormat="1" applyFont="1" applyFill="1" applyBorder="1"/>
    <xf numFmtId="3" fontId="19" fillId="0" borderId="5" xfId="2" applyNumberFormat="1" applyFont="1" applyFill="1" applyBorder="1" applyAlignment="1">
      <alignment horizontal="right"/>
    </xf>
    <xf numFmtId="3" fontId="7" fillId="7" borderId="5" xfId="2" applyNumberFormat="1" applyFont="1" applyFill="1" applyBorder="1"/>
    <xf numFmtId="0" fontId="13" fillId="9" borderId="4" xfId="2" applyFont="1" applyFill="1" applyBorder="1"/>
    <xf numFmtId="3" fontId="13" fillId="9" borderId="3" xfId="2" applyNumberFormat="1" applyFont="1" applyFill="1" applyBorder="1"/>
    <xf numFmtId="3" fontId="13" fillId="9" borderId="4" xfId="2" applyNumberFormat="1" applyFont="1" applyFill="1" applyBorder="1"/>
    <xf numFmtId="3" fontId="13" fillId="9" borderId="5" xfId="2" applyNumberFormat="1" applyFont="1" applyFill="1" applyBorder="1"/>
    <xf numFmtId="3" fontId="15" fillId="0" borderId="5" xfId="2" applyNumberFormat="1" applyFont="1" applyFill="1" applyBorder="1"/>
    <xf numFmtId="3" fontId="14" fillId="0" borderId="3" xfId="2" applyNumberFormat="1" applyFont="1" applyFill="1" applyBorder="1" applyAlignment="1">
      <alignment horizontal="right" vertical="center"/>
    </xf>
    <xf numFmtId="3" fontId="12" fillId="0" borderId="4" xfId="2" applyNumberFormat="1" applyFont="1" applyBorder="1"/>
    <xf numFmtId="3" fontId="12" fillId="0" borderId="5" xfId="2" applyNumberFormat="1" applyFont="1" applyFill="1" applyBorder="1" applyAlignment="1">
      <alignment horizontal="right"/>
    </xf>
    <xf numFmtId="3" fontId="7" fillId="0" borderId="4" xfId="2" applyNumberFormat="1" applyFont="1" applyBorder="1"/>
    <xf numFmtId="0" fontId="24" fillId="0" borderId="4" xfId="2" applyFont="1" applyBorder="1"/>
    <xf numFmtId="3" fontId="26" fillId="0" borderId="3" xfId="2" applyNumberFormat="1" applyFont="1" applyBorder="1"/>
    <xf numFmtId="3" fontId="26" fillId="0" borderId="4" xfId="2" applyNumberFormat="1" applyFont="1" applyBorder="1"/>
    <xf numFmtId="3" fontId="26" fillId="0" borderId="5" xfId="2" applyNumberFormat="1" applyFont="1" applyBorder="1"/>
    <xf numFmtId="3" fontId="24" fillId="0" borderId="4" xfId="2" applyNumberFormat="1" applyFont="1" applyBorder="1"/>
    <xf numFmtId="3" fontId="26" fillId="0" borderId="3" xfId="2" applyNumberFormat="1" applyFont="1" applyFill="1" applyBorder="1"/>
    <xf numFmtId="3" fontId="12" fillId="0" borderId="5" xfId="2" applyNumberFormat="1" applyFont="1" applyBorder="1"/>
    <xf numFmtId="3" fontId="27" fillId="5" borderId="0" xfId="2" applyNumberFormat="1" applyFont="1" applyFill="1" applyBorder="1"/>
    <xf numFmtId="3" fontId="27" fillId="9" borderId="0" xfId="2" applyNumberFormat="1" applyFont="1" applyFill="1" applyBorder="1"/>
    <xf numFmtId="3" fontId="8" fillId="0" borderId="0" xfId="2" applyNumberFormat="1" applyFont="1"/>
    <xf numFmtId="164" fontId="28" fillId="0" borderId="1" xfId="3" applyNumberFormat="1" applyBorder="1" applyAlignment="1">
      <alignment horizontal="center" vertical="center" wrapText="1" shrinkToFit="1" readingOrder="1"/>
    </xf>
    <xf numFmtId="0" fontId="28" fillId="0" borderId="0" xfId="3"/>
  </cellXfs>
  <cellStyles count="4">
    <cellStyle name="Hipervínculo" xfId="3" builtinId="8"/>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ESTAD&#205;STICA%20PARA%20PBR%202022%20V%204%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Compendio%20de%20Educacion%20Media%20Superior%202021-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ESTAD&#205;STICA%20PARA%20PBR%202023%20V2%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stela_flores/Documents/Mis%20archivos/REPORTES/Inicio%202021/Compendio%20de%20Educacion%20Media%20Superior%2020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or sostenimiento 2022"/>
      <sheetName val="Resumen por servicio"/>
      <sheetName val="Resumen Entidad por Grado"/>
      <sheetName val="Resumen Fin 20-21"/>
      <sheetName val="CREI"/>
      <sheetName val="CIS"/>
      <sheetName val="Media Superior"/>
      <sheetName val="Superior"/>
      <sheetName val="Formadoras de docentes"/>
      <sheetName val="Matrícula por edad"/>
      <sheetName val="Matrícula por edad Hom"/>
      <sheetName val="Matrícula por edad Muj"/>
      <sheetName val="CEBAS fed. transf."/>
      <sheetName val="CEDEX estatal"/>
      <sheetName val="ICHEA"/>
      <sheetName val="Misiones 21-22 "/>
      <sheetName val="Misiones fin 20-21"/>
      <sheetName val="Migrantes preescolar"/>
      <sheetName val="Migrantes primaria"/>
      <sheetName val="Migrantes secundaria"/>
      <sheetName val="Migrantes por municipio"/>
      <sheetName val="Indicadores 20-21"/>
      <sheetName val="Proyecciones preescolar"/>
      <sheetName val="Proyecciones primaria"/>
      <sheetName val="Proyecciones secundaria"/>
      <sheetName val="Población CONAP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NFORME POR ESCUELA"/>
      <sheetName val="ESCUELAS POR SUBSISTEMA"/>
      <sheetName val="PLANTELES POR SUBSISTEMA"/>
      <sheetName val="AULAS TALLERES LABORATORIOS"/>
      <sheetName val="DISCAPACIDAD"/>
      <sheetName val="Datos x Carrera"/>
      <sheetName val="Datos x Escuela"/>
      <sheetName val="Datos x Plantel"/>
      <sheetName val="Datos x Plantel Aulas-Lab-Tall"/>
      <sheetName val="bachXplantel16-17"/>
      <sheetName val="bachXprograma16-17"/>
      <sheetName val="datosXescuelas16-17"/>
      <sheetName val="TURNO"/>
      <sheetName val="MPIOLOC"/>
      <sheetName val="SERVICIO"/>
      <sheetName val="Compendio de Educacion Media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or sostenimiento 2023"/>
      <sheetName val="Resumen por servicio"/>
      <sheetName val="Básica Inicio 22-23"/>
      <sheetName val="Básica Fin 21-22"/>
      <sheetName val="CREI 22-23"/>
      <sheetName val="CIS 22-23"/>
      <sheetName val="Matrícula por edad"/>
      <sheetName val="Matrícula por edad Hombres"/>
      <sheetName val="Matrícula por edad Mujeres"/>
      <sheetName val="Media Superior 22-23"/>
      <sheetName val="Superior 22-23"/>
      <sheetName val="Formadoras de Docentes 22-23"/>
      <sheetName val="Indicadores 21-22"/>
      <sheetName val="Proyecciones Preescolar"/>
      <sheetName val="Proyecciones Primaria"/>
      <sheetName val="Proyecciones Secundaria"/>
      <sheetName val="Población CONAPO"/>
      <sheetName val="DATOS"/>
      <sheetName val="datos por reg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NFORME POR ESCUELA"/>
      <sheetName val="ESCUELAS POR SUBSISTEMA"/>
      <sheetName val="PLANTELES POR SUBSISTEMA"/>
      <sheetName val="AULAS TALLERES LABORATORIOS"/>
      <sheetName val="DISCAPACIDAD"/>
      <sheetName val="Datos x Carrera"/>
      <sheetName val="Datos x Escuela"/>
      <sheetName val="Datos x Plantel"/>
      <sheetName val="Datos x Plantel Aulas-Lab-Tall"/>
      <sheetName val="bachXplantel16-17"/>
      <sheetName val="bachXprograma16-17"/>
      <sheetName val="datosXescuelas16-17"/>
      <sheetName val="TURNO"/>
      <sheetName val="MPIOLOC"/>
      <sheetName val="SERVICIO"/>
      <sheetName val="Compendio de Educacion Media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Q5"/>
  <sheetViews>
    <sheetView showGridLines="0" tabSelected="1" zoomScale="83" zoomScaleNormal="83" workbookViewId="0">
      <selection activeCell="C3" sqref="C3"/>
    </sheetView>
  </sheetViews>
  <sheetFormatPr baseColWidth="10" defaultColWidth="7.42578125" defaultRowHeight="11.25" x14ac:dyDescent="0.25"/>
  <cols>
    <col min="1" max="1" width="11" style="1" customWidth="1"/>
    <col min="2" max="2" width="30" style="1" customWidth="1"/>
    <col min="3" max="3" width="20.85546875" style="1" customWidth="1"/>
    <col min="4" max="4" width="11.42578125" style="1" hidden="1" customWidth="1"/>
    <col min="5" max="5" width="17.7109375" style="1" hidden="1" customWidth="1"/>
    <col min="6" max="6" width="9.5703125" style="4" bestFit="1" customWidth="1"/>
    <col min="7" max="7" width="16.28515625" style="4" customWidth="1"/>
    <col min="8" max="8" width="24.42578125" style="4" customWidth="1"/>
    <col min="9" max="9" width="22.140625" style="1" customWidth="1"/>
    <col min="10" max="10" width="6.85546875" style="1" customWidth="1"/>
    <col min="11" max="11" width="12.5703125" style="3" hidden="1" customWidth="1"/>
    <col min="12" max="12" width="7.85546875" style="2" hidden="1" customWidth="1"/>
    <col min="13" max="13" width="11.7109375" style="3" bestFit="1" customWidth="1"/>
    <col min="14" max="14" width="10.85546875" style="2" bestFit="1" customWidth="1"/>
    <col min="15" max="16" width="10.85546875" style="2" customWidth="1"/>
    <col min="17" max="17" width="24.5703125" style="1" customWidth="1"/>
    <col min="18" max="16384" width="7.42578125" style="1"/>
  </cols>
  <sheetData>
    <row r="1" spans="1:17" x14ac:dyDescent="0.25">
      <c r="A1" s="12" t="s">
        <v>26</v>
      </c>
      <c r="B1" s="12"/>
      <c r="C1" s="12"/>
      <c r="D1" s="12"/>
      <c r="E1" s="12"/>
      <c r="F1" s="12"/>
      <c r="G1" s="12"/>
      <c r="H1" s="12"/>
      <c r="I1" s="12"/>
      <c r="J1" s="12"/>
      <c r="K1" s="12"/>
      <c r="L1" s="12"/>
      <c r="M1" s="12"/>
      <c r="N1" s="12"/>
      <c r="O1" s="12"/>
      <c r="P1" s="12"/>
      <c r="Q1" s="12"/>
    </row>
    <row r="2" spans="1:17" x14ac:dyDescent="0.25">
      <c r="A2" s="17" t="s">
        <v>31</v>
      </c>
      <c r="B2" s="17"/>
      <c r="C2" s="17"/>
      <c r="D2" s="17"/>
      <c r="E2" s="17"/>
      <c r="F2" s="17"/>
      <c r="G2" s="17"/>
      <c r="H2" s="17"/>
      <c r="I2" s="17"/>
      <c r="J2" s="17"/>
      <c r="K2" s="17"/>
      <c r="L2" s="17"/>
      <c r="M2" s="17"/>
      <c r="N2" s="17"/>
      <c r="O2" s="17"/>
      <c r="P2" s="17"/>
      <c r="Q2" s="17"/>
    </row>
    <row r="3" spans="1:17" ht="45" x14ac:dyDescent="0.25">
      <c r="A3" s="9" t="s">
        <v>25</v>
      </c>
      <c r="B3" s="9" t="s">
        <v>24</v>
      </c>
      <c r="C3" s="9" t="s">
        <v>23</v>
      </c>
      <c r="D3" s="9" t="s">
        <v>22</v>
      </c>
      <c r="E3" s="9" t="s">
        <v>21</v>
      </c>
      <c r="F3" s="9" t="s">
        <v>20</v>
      </c>
      <c r="G3" s="9" t="s">
        <v>19</v>
      </c>
      <c r="H3" s="9" t="s">
        <v>18</v>
      </c>
      <c r="I3" s="9" t="s">
        <v>17</v>
      </c>
      <c r="J3" s="9" t="s">
        <v>16</v>
      </c>
      <c r="K3" s="11" t="s">
        <v>15</v>
      </c>
      <c r="L3" s="10" t="s">
        <v>14</v>
      </c>
      <c r="M3" s="11" t="s">
        <v>13</v>
      </c>
      <c r="N3" s="10" t="s">
        <v>12</v>
      </c>
      <c r="O3" s="10" t="s">
        <v>28</v>
      </c>
      <c r="P3" s="10" t="s">
        <v>29</v>
      </c>
      <c r="Q3" s="9" t="s">
        <v>11</v>
      </c>
    </row>
    <row r="4" spans="1:17" ht="182.25" customHeight="1" x14ac:dyDescent="0.25">
      <c r="A4" s="8" t="s">
        <v>30</v>
      </c>
      <c r="B4" s="13" t="s">
        <v>10</v>
      </c>
      <c r="C4" s="14" t="s">
        <v>9</v>
      </c>
      <c r="D4" s="14" t="s">
        <v>8</v>
      </c>
      <c r="E4" s="14" t="s">
        <v>7</v>
      </c>
      <c r="F4" s="15" t="s">
        <v>6</v>
      </c>
      <c r="G4" s="14" t="s">
        <v>27</v>
      </c>
      <c r="H4" s="7" t="s">
        <v>5</v>
      </c>
      <c r="I4" s="6" t="s">
        <v>4</v>
      </c>
      <c r="J4" s="6" t="s">
        <v>0</v>
      </c>
      <c r="K4" s="5">
        <v>3258</v>
      </c>
      <c r="L4" s="16">
        <v>54.92</v>
      </c>
      <c r="M4" s="5">
        <v>3263</v>
      </c>
      <c r="N4" s="16">
        <v>53.66</v>
      </c>
      <c r="O4" s="167">
        <v>3251</v>
      </c>
      <c r="P4" s="16">
        <v>53.46</v>
      </c>
      <c r="Q4" s="14" t="s">
        <v>3</v>
      </c>
    </row>
    <row r="5" spans="1:17" ht="182.25" customHeight="1" x14ac:dyDescent="0.25">
      <c r="A5" s="8" t="s">
        <v>30</v>
      </c>
      <c r="B5" s="13"/>
      <c r="C5" s="14"/>
      <c r="D5" s="14"/>
      <c r="E5" s="14"/>
      <c r="F5" s="15"/>
      <c r="G5" s="14"/>
      <c r="H5" s="7" t="s">
        <v>2</v>
      </c>
      <c r="I5" s="6" t="s">
        <v>1</v>
      </c>
      <c r="J5" s="6" t="s">
        <v>0</v>
      </c>
      <c r="K5" s="5">
        <v>5932</v>
      </c>
      <c r="L5" s="16"/>
      <c r="M5" s="5">
        <v>6081</v>
      </c>
      <c r="N5" s="16"/>
      <c r="O5" s="167">
        <v>6081</v>
      </c>
      <c r="P5" s="16"/>
      <c r="Q5" s="14"/>
    </row>
  </sheetData>
  <sheetProtection password="DA83" sheet="1" objects="1" scenarios="1"/>
  <mergeCells count="12">
    <mergeCell ref="A1:Q1"/>
    <mergeCell ref="B4:B5"/>
    <mergeCell ref="C4:C5"/>
    <mergeCell ref="D4:D5"/>
    <mergeCell ref="E4:E5"/>
    <mergeCell ref="F4:F5"/>
    <mergeCell ref="G4:G5"/>
    <mergeCell ref="L4:L5"/>
    <mergeCell ref="N4:N5"/>
    <mergeCell ref="Q4:Q5"/>
    <mergeCell ref="P4:P5"/>
    <mergeCell ref="A2:Q2"/>
  </mergeCells>
  <hyperlinks>
    <hyperlink ref="O4" location="'Resumen por sostenimiento 2023'!R13" display="'Resumen por sostenimiento 2023'!R13"/>
    <hyperlink ref="O5" location="'Resumen por sostenimiento 2022'!T13" display="'Resumen por sostenimiento 2022'!T13"/>
  </hyperlinks>
  <pageMargins left="0.30000001192092901" right="0.31999999284744302" top="0" bottom="0" header="0.3" footer="0.3"/>
  <pageSetup paperSize="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T13" sqref="T13"/>
    </sheetView>
  </sheetViews>
  <sheetFormatPr baseColWidth="10" defaultRowHeight="11.25" x14ac:dyDescent="0.2"/>
  <cols>
    <col min="1" max="1" width="3" style="20" bestFit="1" customWidth="1"/>
    <col min="2" max="2" width="2.85546875" style="20" customWidth="1"/>
    <col min="3" max="3" width="38.140625" style="20" customWidth="1"/>
    <col min="4" max="4" width="0.85546875" style="104" hidden="1" customWidth="1"/>
    <col min="5" max="7" width="9.28515625" style="105" hidden="1" customWidth="1"/>
    <col min="8" max="8" width="0.85546875" style="106" hidden="1" customWidth="1"/>
    <col min="9" max="9" width="9.28515625" style="105" hidden="1" customWidth="1"/>
    <col min="10" max="10" width="0.85546875" style="106" hidden="1" customWidth="1"/>
    <col min="11" max="11" width="8" style="105" hidden="1" customWidth="1"/>
    <col min="12" max="12" width="0.85546875" style="106" hidden="1" customWidth="1"/>
    <col min="13" max="14" width="8.42578125" style="105" hidden="1" customWidth="1"/>
    <col min="15" max="15" width="8.42578125" style="50" hidden="1" customWidth="1"/>
    <col min="16" max="16" width="1.28515625" style="106" hidden="1" customWidth="1"/>
    <col min="17" max="17" width="13.5703125" style="105" customWidth="1"/>
    <col min="18" max="18" width="11.42578125" style="20"/>
    <col min="19" max="19" width="20.28515625" style="20" bestFit="1" customWidth="1"/>
    <col min="20" max="20" width="7.5703125" style="20" customWidth="1"/>
    <col min="21" max="16384" width="11.42578125" style="20"/>
  </cols>
  <sheetData>
    <row r="1" spans="1:20" ht="18" customHeight="1" x14ac:dyDescent="0.25">
      <c r="A1" s="18" t="s">
        <v>32</v>
      </c>
      <c r="B1" s="18"/>
      <c r="C1" s="18"/>
      <c r="D1" s="18"/>
      <c r="E1" s="18"/>
      <c r="F1" s="18"/>
      <c r="G1" s="18"/>
      <c r="H1" s="18"/>
      <c r="I1" s="18"/>
      <c r="J1" s="18"/>
      <c r="K1" s="18"/>
      <c r="L1" s="18"/>
      <c r="M1" s="18"/>
      <c r="N1" s="18"/>
      <c r="O1" s="18"/>
      <c r="P1" s="18"/>
      <c r="Q1" s="18"/>
    </row>
    <row r="2" spans="1:20" s="21" customFormat="1" ht="5.0999999999999996" customHeight="1" x14ac:dyDescent="0.2">
      <c r="B2" s="22"/>
      <c r="C2" s="22"/>
      <c r="D2" s="23"/>
      <c r="E2" s="24"/>
      <c r="F2" s="24"/>
      <c r="G2" s="24"/>
      <c r="H2" s="25"/>
      <c r="I2" s="24"/>
      <c r="J2" s="25"/>
      <c r="K2" s="24"/>
      <c r="L2" s="25"/>
      <c r="M2" s="24"/>
      <c r="N2" s="24"/>
      <c r="O2" s="26"/>
      <c r="P2" s="25"/>
      <c r="Q2" s="24"/>
    </row>
    <row r="3" spans="1:20" s="21" customFormat="1" ht="10.5" customHeight="1" x14ac:dyDescent="0.2">
      <c r="B3" s="22"/>
      <c r="C3" s="22"/>
      <c r="D3" s="23"/>
      <c r="E3" s="28" t="s">
        <v>33</v>
      </c>
      <c r="F3" s="28"/>
      <c r="G3" s="28"/>
      <c r="H3" s="29"/>
      <c r="I3" s="30" t="s">
        <v>34</v>
      </c>
      <c r="J3" s="29"/>
      <c r="K3" s="26"/>
      <c r="L3" s="29"/>
      <c r="M3" s="28" t="s">
        <v>35</v>
      </c>
      <c r="N3" s="28"/>
      <c r="O3" s="28"/>
      <c r="P3" s="29"/>
      <c r="Q3" s="26"/>
      <c r="T3" s="21">
        <v>3251</v>
      </c>
    </row>
    <row r="4" spans="1:20" ht="12" x14ac:dyDescent="0.2">
      <c r="B4" s="31"/>
      <c r="C4" s="27"/>
      <c r="D4" s="32"/>
      <c r="E4" s="33" t="s">
        <v>36</v>
      </c>
      <c r="F4" s="33" t="s">
        <v>37</v>
      </c>
      <c r="G4" s="33" t="s">
        <v>38</v>
      </c>
      <c r="H4" s="34"/>
      <c r="I4" s="30"/>
      <c r="J4" s="34"/>
      <c r="K4" s="33" t="s">
        <v>39</v>
      </c>
      <c r="L4" s="34"/>
      <c r="M4" s="33" t="s">
        <v>36</v>
      </c>
      <c r="N4" s="33" t="s">
        <v>37</v>
      </c>
      <c r="O4" s="33" t="s">
        <v>38</v>
      </c>
      <c r="P4" s="35"/>
      <c r="Q4" s="33" t="s">
        <v>40</v>
      </c>
      <c r="S4" s="45" t="s">
        <v>90</v>
      </c>
    </row>
    <row r="5" spans="1:20" ht="5.0999999999999996" customHeight="1" x14ac:dyDescent="0.2">
      <c r="B5" s="31"/>
      <c r="C5" s="27"/>
      <c r="D5" s="32"/>
      <c r="E5" s="36"/>
      <c r="F5" s="36"/>
      <c r="G5" s="37"/>
      <c r="H5" s="38"/>
      <c r="I5" s="37"/>
      <c r="J5" s="38"/>
      <c r="K5" s="37"/>
      <c r="L5" s="38"/>
      <c r="M5" s="36"/>
      <c r="N5" s="36"/>
      <c r="O5" s="39"/>
      <c r="P5" s="38"/>
      <c r="Q5" s="37"/>
    </row>
    <row r="6" spans="1:20" s="21" customFormat="1" ht="10.5" customHeight="1" x14ac:dyDescent="0.2">
      <c r="A6" s="40" t="s">
        <v>41</v>
      </c>
      <c r="B6" s="41" t="s">
        <v>42</v>
      </c>
      <c r="C6" s="41"/>
      <c r="D6" s="42"/>
      <c r="E6" s="43">
        <f t="shared" ref="E6:Q6" si="0">SUM(E7:E10)</f>
        <v>55930</v>
      </c>
      <c r="F6" s="43">
        <f t="shared" si="0"/>
        <v>55744</v>
      </c>
      <c r="G6" s="43">
        <f t="shared" si="0"/>
        <v>111674</v>
      </c>
      <c r="H6" s="44"/>
      <c r="I6" s="43" t="s">
        <v>43</v>
      </c>
      <c r="J6" s="44"/>
      <c r="K6" s="43">
        <f t="shared" si="0"/>
        <v>5418</v>
      </c>
      <c r="L6" s="44"/>
      <c r="M6" s="43">
        <f t="shared" si="0"/>
        <v>107</v>
      </c>
      <c r="N6" s="43">
        <f t="shared" si="0"/>
        <v>5290</v>
      </c>
      <c r="O6" s="43">
        <f t="shared" si="0"/>
        <v>5397</v>
      </c>
      <c r="P6" s="44"/>
      <c r="Q6" s="43">
        <f t="shared" si="0"/>
        <v>2135</v>
      </c>
      <c r="S6" s="21" t="s">
        <v>82</v>
      </c>
      <c r="T6" s="33" t="s">
        <v>81</v>
      </c>
    </row>
    <row r="7" spans="1:20" ht="12" x14ac:dyDescent="0.2">
      <c r="A7" s="40"/>
      <c r="B7" s="45"/>
      <c r="C7" s="45" t="s">
        <v>44</v>
      </c>
      <c r="D7" s="46"/>
      <c r="E7" s="47">
        <v>12939</v>
      </c>
      <c r="F7" s="47">
        <v>12725</v>
      </c>
      <c r="G7" s="47">
        <f>SUM(E7:F7)</f>
        <v>25664</v>
      </c>
      <c r="H7" s="48"/>
      <c r="I7" s="47"/>
      <c r="J7" s="48"/>
      <c r="K7" s="47">
        <v>1230</v>
      </c>
      <c r="L7" s="48"/>
      <c r="M7" s="48">
        <v>10</v>
      </c>
      <c r="N7" s="48">
        <v>1220</v>
      </c>
      <c r="O7" s="47">
        <f>SUM(M7:N7)</f>
        <v>1230</v>
      </c>
      <c r="P7" s="48"/>
      <c r="Q7" s="47">
        <v>286</v>
      </c>
      <c r="S7" s="41" t="s">
        <v>42</v>
      </c>
      <c r="T7" s="47">
        <f>+Q6</f>
        <v>2135</v>
      </c>
    </row>
    <row r="8" spans="1:20" ht="12" x14ac:dyDescent="0.2">
      <c r="A8" s="40"/>
      <c r="B8" s="45"/>
      <c r="C8" s="45" t="s">
        <v>45</v>
      </c>
      <c r="D8" s="46"/>
      <c r="E8" s="47">
        <v>2065</v>
      </c>
      <c r="F8" s="47">
        <v>2122</v>
      </c>
      <c r="G8" s="47">
        <f>SUM(E8:F8)</f>
        <v>4187</v>
      </c>
      <c r="H8" s="48"/>
      <c r="I8" s="47"/>
      <c r="J8" s="48"/>
      <c r="K8" s="47">
        <v>510</v>
      </c>
      <c r="L8" s="48"/>
      <c r="M8" s="48">
        <v>22</v>
      </c>
      <c r="N8" s="48">
        <v>471</v>
      </c>
      <c r="O8" s="47">
        <f>SUM(M8:N8)</f>
        <v>493</v>
      </c>
      <c r="P8" s="48"/>
      <c r="Q8" s="47">
        <v>504</v>
      </c>
      <c r="S8" s="41" t="s">
        <v>48</v>
      </c>
      <c r="T8" s="47">
        <f>+Q12</f>
        <v>2746</v>
      </c>
    </row>
    <row r="9" spans="1:20" ht="12" x14ac:dyDescent="0.2">
      <c r="A9" s="40"/>
      <c r="B9" s="45"/>
      <c r="C9" s="45" t="s">
        <v>46</v>
      </c>
      <c r="D9" s="46"/>
      <c r="E9" s="47">
        <v>34732</v>
      </c>
      <c r="F9" s="47">
        <v>34740</v>
      </c>
      <c r="G9" s="47">
        <f>SUM(E9:F9)</f>
        <v>69472</v>
      </c>
      <c r="H9" s="48"/>
      <c r="I9" s="47"/>
      <c r="J9" s="48"/>
      <c r="K9" s="47">
        <v>3045</v>
      </c>
      <c r="L9" s="48"/>
      <c r="M9" s="48">
        <v>67</v>
      </c>
      <c r="N9" s="48">
        <v>2974</v>
      </c>
      <c r="O9" s="47">
        <f>SUM(M9:N9)</f>
        <v>3041</v>
      </c>
      <c r="P9" s="48"/>
      <c r="Q9" s="47">
        <v>1008</v>
      </c>
      <c r="S9" s="41" t="s">
        <v>49</v>
      </c>
      <c r="T9" s="47">
        <f>+Q18</f>
        <v>1035</v>
      </c>
    </row>
    <row r="10" spans="1:20" ht="12" x14ac:dyDescent="0.2">
      <c r="A10" s="40"/>
      <c r="B10" s="45"/>
      <c r="C10" s="45" t="s">
        <v>47</v>
      </c>
      <c r="D10" s="46"/>
      <c r="E10" s="47">
        <v>6194</v>
      </c>
      <c r="F10" s="47">
        <v>6157</v>
      </c>
      <c r="G10" s="47">
        <f>SUM(E10:F10)</f>
        <v>12351</v>
      </c>
      <c r="H10" s="48"/>
      <c r="I10" s="47"/>
      <c r="J10" s="48"/>
      <c r="K10" s="47">
        <v>633</v>
      </c>
      <c r="L10" s="48"/>
      <c r="M10" s="48">
        <v>8</v>
      </c>
      <c r="N10" s="48">
        <v>625</v>
      </c>
      <c r="O10" s="47">
        <f>SUM(M10:N10)</f>
        <v>633</v>
      </c>
      <c r="P10" s="48"/>
      <c r="Q10" s="47">
        <v>337</v>
      </c>
      <c r="S10" s="85" t="s">
        <v>60</v>
      </c>
      <c r="T10" s="50">
        <f>+Q56</f>
        <v>98</v>
      </c>
    </row>
    <row r="11" spans="1:20" ht="12" x14ac:dyDescent="0.2">
      <c r="A11" s="40"/>
      <c r="B11" s="46"/>
      <c r="C11" s="51"/>
      <c r="D11" s="51"/>
      <c r="E11" s="52"/>
      <c r="F11" s="52"/>
      <c r="G11" s="53"/>
      <c r="H11" s="52"/>
      <c r="I11" s="53"/>
      <c r="J11" s="52"/>
      <c r="K11" s="53"/>
      <c r="L11" s="52"/>
      <c r="M11" s="52"/>
      <c r="N11" s="52"/>
      <c r="O11" s="54"/>
      <c r="P11" s="52"/>
      <c r="Q11" s="53"/>
      <c r="S11" s="85" t="s">
        <v>62</v>
      </c>
      <c r="T11" s="50">
        <f>+Q65</f>
        <v>25</v>
      </c>
    </row>
    <row r="12" spans="1:20" s="21" customFormat="1" ht="12" x14ac:dyDescent="0.2">
      <c r="A12" s="40"/>
      <c r="B12" s="41" t="s">
        <v>48</v>
      </c>
      <c r="C12" s="41"/>
      <c r="D12" s="42"/>
      <c r="E12" s="43">
        <f>SUM(E13:E16)</f>
        <v>209471</v>
      </c>
      <c r="F12" s="43">
        <f>SUM(F13:F16)</f>
        <v>201793</v>
      </c>
      <c r="G12" s="43">
        <f>SUM(G13:G16)</f>
        <v>411264</v>
      </c>
      <c r="H12" s="55"/>
      <c r="I12" s="43">
        <f>SUM(H13:I16)</f>
        <v>68676</v>
      </c>
      <c r="J12" s="55"/>
      <c r="K12" s="43">
        <f t="shared" ref="K12:Q12" si="1">SUM(K13:K16)</f>
        <v>16596</v>
      </c>
      <c r="L12" s="44"/>
      <c r="M12" s="43">
        <f t="shared" si="1"/>
        <v>3959</v>
      </c>
      <c r="N12" s="43">
        <f t="shared" si="1"/>
        <v>12658</v>
      </c>
      <c r="O12" s="43">
        <f t="shared" si="1"/>
        <v>16617</v>
      </c>
      <c r="P12" s="44"/>
      <c r="Q12" s="43">
        <f t="shared" si="1"/>
        <v>2746</v>
      </c>
      <c r="S12" s="85" t="s">
        <v>64</v>
      </c>
      <c r="T12" s="50">
        <f>+Q72</f>
        <v>42</v>
      </c>
    </row>
    <row r="13" spans="1:20" ht="12" x14ac:dyDescent="0.2">
      <c r="A13" s="40"/>
      <c r="B13" s="45"/>
      <c r="C13" s="45" t="s">
        <v>44</v>
      </c>
      <c r="D13" s="46"/>
      <c r="E13" s="47">
        <v>47002</v>
      </c>
      <c r="F13" s="47">
        <v>45447</v>
      </c>
      <c r="G13" s="47">
        <f>SUM(E13:F13)</f>
        <v>92449</v>
      </c>
      <c r="H13" s="56"/>
      <c r="I13" s="47">
        <v>16013</v>
      </c>
      <c r="J13" s="56"/>
      <c r="K13" s="47">
        <v>3798</v>
      </c>
      <c r="L13" s="48"/>
      <c r="M13" s="48">
        <v>874</v>
      </c>
      <c r="N13" s="48">
        <v>2917</v>
      </c>
      <c r="O13" s="47">
        <f>SUM(M13:N13)</f>
        <v>3791</v>
      </c>
      <c r="P13" s="48"/>
      <c r="Q13" s="47">
        <v>489</v>
      </c>
      <c r="T13" s="166">
        <f>SUM(T7:T12)</f>
        <v>6081</v>
      </c>
    </row>
    <row r="14" spans="1:20" ht="12" x14ac:dyDescent="0.2">
      <c r="A14" s="40"/>
      <c r="B14" s="45"/>
      <c r="C14" s="45" t="s">
        <v>45</v>
      </c>
      <c r="D14" s="46"/>
      <c r="E14" s="47">
        <v>1457</v>
      </c>
      <c r="F14" s="47">
        <v>1482</v>
      </c>
      <c r="G14" s="47">
        <f>SUM(E14:F14)</f>
        <v>2939</v>
      </c>
      <c r="H14" s="56"/>
      <c r="I14" s="47">
        <v>398</v>
      </c>
      <c r="J14" s="56"/>
      <c r="K14" s="47">
        <v>304</v>
      </c>
      <c r="L14" s="48"/>
      <c r="M14" s="48">
        <v>26</v>
      </c>
      <c r="N14" s="48">
        <v>313</v>
      </c>
      <c r="O14" s="47">
        <f>SUM(M14:N14)</f>
        <v>339</v>
      </c>
      <c r="P14" s="48"/>
      <c r="Q14" s="47">
        <v>304</v>
      </c>
    </row>
    <row r="15" spans="1:20" ht="12" x14ac:dyDescent="0.2">
      <c r="A15" s="40"/>
      <c r="B15" s="45"/>
      <c r="C15" s="45" t="s">
        <v>46</v>
      </c>
      <c r="D15" s="46"/>
      <c r="E15" s="47">
        <v>142958</v>
      </c>
      <c r="F15" s="47">
        <v>137041</v>
      </c>
      <c r="G15" s="47">
        <f>SUM(E15:F15)</f>
        <v>279999</v>
      </c>
      <c r="H15" s="56"/>
      <c r="I15" s="47">
        <v>47071</v>
      </c>
      <c r="J15" s="56"/>
      <c r="K15" s="47">
        <v>11190</v>
      </c>
      <c r="L15" s="48"/>
      <c r="M15" s="48">
        <v>2913</v>
      </c>
      <c r="N15" s="48">
        <v>8270</v>
      </c>
      <c r="O15" s="47">
        <f>SUM(M15:N15)</f>
        <v>11183</v>
      </c>
      <c r="P15" s="48"/>
      <c r="Q15" s="47">
        <v>1709</v>
      </c>
    </row>
    <row r="16" spans="1:20" ht="12" x14ac:dyDescent="0.2">
      <c r="A16" s="40"/>
      <c r="B16" s="45"/>
      <c r="C16" s="45" t="s">
        <v>47</v>
      </c>
      <c r="D16" s="46"/>
      <c r="E16" s="47">
        <v>18054</v>
      </c>
      <c r="F16" s="47">
        <v>17823</v>
      </c>
      <c r="G16" s="47">
        <f>SUM(E16:F16)</f>
        <v>35877</v>
      </c>
      <c r="H16" s="56"/>
      <c r="I16" s="47">
        <v>5194</v>
      </c>
      <c r="J16" s="56"/>
      <c r="K16" s="47">
        <v>1304</v>
      </c>
      <c r="L16" s="48"/>
      <c r="M16" s="48">
        <v>146</v>
      </c>
      <c r="N16" s="48">
        <v>1158</v>
      </c>
      <c r="O16" s="47">
        <f>SUM(M16:N16)</f>
        <v>1304</v>
      </c>
      <c r="P16" s="48"/>
      <c r="Q16" s="47">
        <v>244</v>
      </c>
    </row>
    <row r="17" spans="1:20" ht="5.0999999999999996" customHeight="1" x14ac:dyDescent="0.2">
      <c r="A17" s="40"/>
      <c r="B17" s="46"/>
      <c r="C17" s="51"/>
      <c r="D17" s="51"/>
      <c r="E17" s="52"/>
      <c r="F17" s="52"/>
      <c r="G17" s="53"/>
      <c r="H17" s="52"/>
      <c r="I17" s="53"/>
      <c r="J17" s="52"/>
      <c r="K17" s="53"/>
      <c r="L17" s="52"/>
      <c r="M17" s="52"/>
      <c r="N17" s="52"/>
      <c r="O17" s="54"/>
      <c r="P17" s="52"/>
      <c r="Q17" s="53"/>
      <c r="S17" s="21"/>
      <c r="T17" s="21"/>
    </row>
    <row r="18" spans="1:20" s="21" customFormat="1" ht="12" x14ac:dyDescent="0.2">
      <c r="A18" s="40"/>
      <c r="B18" s="41" t="s">
        <v>49</v>
      </c>
      <c r="C18" s="41"/>
      <c r="D18" s="42"/>
      <c r="E18" s="43">
        <f t="shared" ref="E18:Q18" si="2">SUM(E19:E22)</f>
        <v>97037</v>
      </c>
      <c r="F18" s="43">
        <f t="shared" si="2"/>
        <v>96218</v>
      </c>
      <c r="G18" s="43">
        <f t="shared" si="2"/>
        <v>193255</v>
      </c>
      <c r="H18" s="55"/>
      <c r="I18" s="43">
        <f>SUM(I19:I22)</f>
        <v>59119</v>
      </c>
      <c r="J18" s="55"/>
      <c r="K18" s="43">
        <f t="shared" si="2"/>
        <v>6667</v>
      </c>
      <c r="L18" s="44"/>
      <c r="M18" s="43">
        <f t="shared" si="2"/>
        <v>4522</v>
      </c>
      <c r="N18" s="43">
        <f t="shared" si="2"/>
        <v>6026</v>
      </c>
      <c r="O18" s="43">
        <f t="shared" si="2"/>
        <v>10548</v>
      </c>
      <c r="P18" s="44"/>
      <c r="Q18" s="43">
        <f t="shared" si="2"/>
        <v>1035</v>
      </c>
      <c r="S18" s="20"/>
      <c r="T18" s="20"/>
    </row>
    <row r="19" spans="1:20" ht="12" x14ac:dyDescent="0.2">
      <c r="A19" s="40"/>
      <c r="B19" s="45"/>
      <c r="C19" s="45" t="s">
        <v>44</v>
      </c>
      <c r="D19" s="46"/>
      <c r="E19" s="47">
        <v>22935</v>
      </c>
      <c r="F19" s="47">
        <v>21961</v>
      </c>
      <c r="G19" s="47">
        <f>SUM(E19:F19)</f>
        <v>44896</v>
      </c>
      <c r="H19" s="56"/>
      <c r="I19" s="47">
        <v>13970</v>
      </c>
      <c r="J19" s="56"/>
      <c r="K19" s="47">
        <v>1688</v>
      </c>
      <c r="L19" s="48"/>
      <c r="M19" s="48">
        <v>1024</v>
      </c>
      <c r="N19" s="48">
        <v>1323</v>
      </c>
      <c r="O19" s="47">
        <f>SUM(M19:N19)</f>
        <v>2347</v>
      </c>
      <c r="P19" s="48"/>
      <c r="Q19" s="47">
        <v>234</v>
      </c>
    </row>
    <row r="20" spans="1:20" ht="12" x14ac:dyDescent="0.2">
      <c r="A20" s="40"/>
      <c r="B20" s="45"/>
      <c r="C20" s="46" t="s">
        <v>45</v>
      </c>
      <c r="D20" s="46"/>
      <c r="E20" s="47">
        <v>880</v>
      </c>
      <c r="F20" s="47">
        <v>921</v>
      </c>
      <c r="G20" s="47">
        <f>SUM(E20:F20)</f>
        <v>1801</v>
      </c>
      <c r="H20" s="56"/>
      <c r="I20" s="47">
        <v>499</v>
      </c>
      <c r="J20" s="56"/>
      <c r="K20" s="47">
        <v>189</v>
      </c>
      <c r="L20" s="48"/>
      <c r="M20" s="48">
        <v>18</v>
      </c>
      <c r="N20" s="48">
        <v>195</v>
      </c>
      <c r="O20" s="47">
        <f>SUM(M20:N20)</f>
        <v>213</v>
      </c>
      <c r="P20" s="48"/>
      <c r="Q20" s="47">
        <v>189</v>
      </c>
    </row>
    <row r="21" spans="1:20" ht="12" x14ac:dyDescent="0.2">
      <c r="A21" s="40"/>
      <c r="B21" s="45"/>
      <c r="C21" s="45" t="s">
        <v>46</v>
      </c>
      <c r="D21" s="46"/>
      <c r="E21" s="47">
        <v>66059</v>
      </c>
      <c r="F21" s="47">
        <v>66080</v>
      </c>
      <c r="G21" s="47">
        <f>SUM(E21:F21)</f>
        <v>132139</v>
      </c>
      <c r="H21" s="56"/>
      <c r="I21" s="47">
        <v>40212</v>
      </c>
      <c r="J21" s="56"/>
      <c r="K21" s="47">
        <v>4130</v>
      </c>
      <c r="L21" s="48"/>
      <c r="M21" s="48">
        <v>2927</v>
      </c>
      <c r="N21" s="48">
        <v>3613</v>
      </c>
      <c r="O21" s="47">
        <f>SUM(M21:N21)</f>
        <v>6540</v>
      </c>
      <c r="P21" s="48"/>
      <c r="Q21" s="47">
        <v>479</v>
      </c>
    </row>
    <row r="22" spans="1:20" ht="12" x14ac:dyDescent="0.2">
      <c r="A22" s="40"/>
      <c r="B22" s="45"/>
      <c r="C22" s="45" t="s">
        <v>47</v>
      </c>
      <c r="D22" s="46"/>
      <c r="E22" s="47">
        <v>7163</v>
      </c>
      <c r="F22" s="47">
        <v>7256</v>
      </c>
      <c r="G22" s="47">
        <f>SUM(E22:F22)</f>
        <v>14419</v>
      </c>
      <c r="H22" s="56"/>
      <c r="I22" s="47">
        <v>4438</v>
      </c>
      <c r="J22" s="56"/>
      <c r="K22" s="47">
        <v>660</v>
      </c>
      <c r="L22" s="48"/>
      <c r="M22" s="48">
        <v>553</v>
      </c>
      <c r="N22" s="48">
        <v>895</v>
      </c>
      <c r="O22" s="47">
        <f>SUM(M22:N22)</f>
        <v>1448</v>
      </c>
      <c r="P22" s="48"/>
      <c r="Q22" s="47">
        <v>133</v>
      </c>
    </row>
    <row r="23" spans="1:20" ht="5.0999999999999996" customHeight="1" x14ac:dyDescent="0.2">
      <c r="A23" s="40"/>
      <c r="B23" s="46"/>
      <c r="C23" s="51"/>
      <c r="D23" s="51"/>
      <c r="E23" s="57"/>
      <c r="F23" s="57"/>
      <c r="G23" s="54"/>
      <c r="H23" s="52"/>
      <c r="I23" s="53"/>
      <c r="J23" s="52"/>
      <c r="K23" s="53"/>
      <c r="L23" s="52"/>
      <c r="M23" s="52"/>
      <c r="N23" s="52"/>
      <c r="O23" s="54"/>
      <c r="P23" s="52"/>
      <c r="Q23" s="53"/>
      <c r="S23" s="58"/>
      <c r="T23" s="58"/>
    </row>
    <row r="24" spans="1:20" s="58" customFormat="1" ht="12" x14ac:dyDescent="0.2">
      <c r="A24" s="40"/>
      <c r="B24" s="41" t="s">
        <v>50</v>
      </c>
      <c r="C24" s="41"/>
      <c r="D24" s="42"/>
      <c r="E24" s="43">
        <f>SUM(E6,E12,E18)</f>
        <v>362438</v>
      </c>
      <c r="F24" s="43">
        <f>SUM(F6,F12,F18)</f>
        <v>353755</v>
      </c>
      <c r="G24" s="43">
        <f>SUM(G6,G12,G18)</f>
        <v>716193</v>
      </c>
      <c r="H24" s="44"/>
      <c r="I24" s="43">
        <f>SUM(I6,I12,I18)</f>
        <v>127795</v>
      </c>
      <c r="J24" s="44"/>
      <c r="K24" s="43">
        <f>SUM(K6,K12,K18)</f>
        <v>28681</v>
      </c>
      <c r="L24" s="44"/>
      <c r="M24" s="43">
        <f>SUM(M6,M12,M18)</f>
        <v>8588</v>
      </c>
      <c r="N24" s="43">
        <f>SUM(N6,N12,N18)</f>
        <v>23974</v>
      </c>
      <c r="O24" s="43">
        <f>SUM(O6,O12,O18)</f>
        <v>32562</v>
      </c>
      <c r="P24" s="44"/>
      <c r="Q24" s="164">
        <f>SUM(Q6,Q12,Q18)</f>
        <v>5916</v>
      </c>
      <c r="S24" s="20"/>
      <c r="T24" s="20"/>
    </row>
    <row r="25" spans="1:20" ht="8.1" customHeight="1" x14ac:dyDescent="0.2">
      <c r="A25" s="59"/>
      <c r="B25" s="45"/>
      <c r="C25" s="45"/>
      <c r="D25" s="60"/>
      <c r="E25" s="61"/>
      <c r="F25" s="61"/>
      <c r="G25" s="61"/>
      <c r="H25" s="56"/>
      <c r="I25" s="62"/>
      <c r="J25" s="56"/>
      <c r="K25" s="62"/>
      <c r="L25" s="56"/>
      <c r="M25" s="61"/>
      <c r="N25" s="61"/>
      <c r="O25" s="47"/>
      <c r="P25" s="56"/>
      <c r="Q25" s="61"/>
      <c r="S25" s="21"/>
      <c r="T25" s="21"/>
    </row>
    <row r="26" spans="1:20" s="21" customFormat="1" ht="12" hidden="1" customHeight="1" x14ac:dyDescent="0.2">
      <c r="A26" s="63" t="s">
        <v>51</v>
      </c>
      <c r="B26" s="64" t="s">
        <v>52</v>
      </c>
      <c r="C26" s="64"/>
      <c r="D26" s="42"/>
      <c r="E26" s="65">
        <f>SUM(E27:E30)</f>
        <v>65670</v>
      </c>
      <c r="F26" s="65">
        <f>SUM(F27:F30)</f>
        <v>75636</v>
      </c>
      <c r="G26" s="65">
        <f>SUM(G27:G30)</f>
        <v>141306</v>
      </c>
      <c r="H26" s="44"/>
      <c r="I26" s="65">
        <f>SUM(I27:I30)</f>
        <v>35545</v>
      </c>
      <c r="J26" s="44"/>
      <c r="K26" s="65">
        <f>SUM(K27:K30)</f>
        <v>4710</v>
      </c>
      <c r="L26" s="44"/>
      <c r="M26" s="65">
        <f>SUM(M27:M30)</f>
        <v>5659</v>
      </c>
      <c r="N26" s="65">
        <f>SUM(N27:N30)</f>
        <v>6278</v>
      </c>
      <c r="O26" s="65">
        <f>SUM(O27:O30)</f>
        <v>11937</v>
      </c>
      <c r="P26" s="44"/>
      <c r="Q26" s="65">
        <f>SUM(Q27:Q30)</f>
        <v>598</v>
      </c>
      <c r="S26" s="20"/>
      <c r="T26" s="20"/>
    </row>
    <row r="27" spans="1:20" ht="12" hidden="1" customHeight="1" x14ac:dyDescent="0.2">
      <c r="A27" s="63"/>
      <c r="B27" s="45"/>
      <c r="C27" s="45" t="s">
        <v>53</v>
      </c>
      <c r="D27" s="46"/>
      <c r="E27" s="54">
        <v>27</v>
      </c>
      <c r="F27" s="54">
        <v>103</v>
      </c>
      <c r="G27" s="47">
        <f>SUM(E27:F27)</f>
        <v>130</v>
      </c>
      <c r="H27" s="66"/>
      <c r="I27" s="67">
        <v>43</v>
      </c>
      <c r="J27" s="66"/>
      <c r="K27" s="67">
        <v>8</v>
      </c>
      <c r="L27" s="66"/>
      <c r="M27" s="67">
        <v>4</v>
      </c>
      <c r="N27" s="67">
        <v>15</v>
      </c>
      <c r="O27" s="47">
        <f>SUM(M27:N27)</f>
        <v>19</v>
      </c>
      <c r="P27" s="66"/>
      <c r="Q27" s="68">
        <v>1</v>
      </c>
    </row>
    <row r="28" spans="1:20" ht="10.5" hidden="1" customHeight="1" x14ac:dyDescent="0.2">
      <c r="A28" s="63"/>
      <c r="B28" s="45"/>
      <c r="C28" s="45" t="s">
        <v>44</v>
      </c>
      <c r="D28" s="46"/>
      <c r="E28" s="54">
        <v>38824</v>
      </c>
      <c r="F28" s="54">
        <v>45447</v>
      </c>
      <c r="G28" s="47">
        <f>SUM(E28:F28)</f>
        <v>84271</v>
      </c>
      <c r="H28" s="66"/>
      <c r="I28" s="67">
        <v>20339</v>
      </c>
      <c r="J28" s="66"/>
      <c r="K28" s="67">
        <v>2788</v>
      </c>
      <c r="L28" s="66"/>
      <c r="M28" s="67">
        <v>3082</v>
      </c>
      <c r="N28" s="67">
        <v>3472</v>
      </c>
      <c r="O28" s="47">
        <f>SUM(M28:N28)</f>
        <v>6554</v>
      </c>
      <c r="P28" s="66"/>
      <c r="Q28" s="68">
        <v>362</v>
      </c>
    </row>
    <row r="29" spans="1:20" ht="10.5" hidden="1" customHeight="1" x14ac:dyDescent="0.2">
      <c r="A29" s="63"/>
      <c r="B29" s="45"/>
      <c r="C29" s="45" t="s">
        <v>45</v>
      </c>
      <c r="D29" s="46"/>
      <c r="E29" s="54">
        <v>16931</v>
      </c>
      <c r="F29" s="54">
        <v>17473</v>
      </c>
      <c r="G29" s="47">
        <f>SUM(E29:F29)</f>
        <v>34404</v>
      </c>
      <c r="H29" s="66"/>
      <c r="I29" s="67">
        <v>9208</v>
      </c>
      <c r="J29" s="66"/>
      <c r="K29" s="67">
        <v>851</v>
      </c>
      <c r="L29" s="66"/>
      <c r="M29" s="67">
        <v>1433</v>
      </c>
      <c r="N29" s="67">
        <v>1389</v>
      </c>
      <c r="O29" s="47">
        <f>SUM(M29:N29)</f>
        <v>2822</v>
      </c>
      <c r="P29" s="66"/>
      <c r="Q29" s="68">
        <v>44</v>
      </c>
    </row>
    <row r="30" spans="1:20" ht="10.5" hidden="1" customHeight="1" x14ac:dyDescent="0.2">
      <c r="A30" s="63"/>
      <c r="B30" s="45"/>
      <c r="C30" s="45" t="s">
        <v>47</v>
      </c>
      <c r="D30" s="46"/>
      <c r="E30" s="54">
        <v>9888</v>
      </c>
      <c r="F30" s="54">
        <v>12613</v>
      </c>
      <c r="G30" s="47">
        <f>SUM(E30:F30)</f>
        <v>22501</v>
      </c>
      <c r="H30" s="66"/>
      <c r="I30" s="67">
        <v>5955</v>
      </c>
      <c r="J30" s="66"/>
      <c r="K30" s="67">
        <v>1063</v>
      </c>
      <c r="L30" s="66"/>
      <c r="M30" s="67">
        <v>1140</v>
      </c>
      <c r="N30" s="67">
        <v>1402</v>
      </c>
      <c r="O30" s="47">
        <f>SUM(M30:N30)</f>
        <v>2542</v>
      </c>
      <c r="P30" s="66"/>
      <c r="Q30" s="68">
        <v>191</v>
      </c>
    </row>
    <row r="31" spans="1:20" ht="5.0999999999999996" hidden="1" customHeight="1" x14ac:dyDescent="0.2">
      <c r="A31" s="63"/>
      <c r="B31" s="46"/>
      <c r="C31" s="51"/>
      <c r="D31" s="51"/>
      <c r="E31" s="57"/>
      <c r="F31" s="57"/>
      <c r="G31" s="54"/>
      <c r="H31" s="57"/>
      <c r="I31" s="54"/>
      <c r="J31" s="57"/>
      <c r="K31" s="54"/>
      <c r="L31" s="57"/>
      <c r="M31" s="57"/>
      <c r="N31" s="57"/>
      <c r="O31" s="54"/>
      <c r="P31" s="57"/>
      <c r="Q31" s="54"/>
    </row>
    <row r="32" spans="1:20" ht="14.25" hidden="1" customHeight="1" x14ac:dyDescent="0.2">
      <c r="A32" s="63"/>
      <c r="B32" s="64" t="s">
        <v>54</v>
      </c>
      <c r="C32" s="64"/>
      <c r="D32" s="42"/>
      <c r="E32" s="65">
        <f t="shared" ref="E32:Q32" si="3">SUM(E33:E36)</f>
        <v>5203</v>
      </c>
      <c r="F32" s="65">
        <f t="shared" si="3"/>
        <v>5737</v>
      </c>
      <c r="G32" s="65">
        <f t="shared" si="3"/>
        <v>10940</v>
      </c>
      <c r="H32" s="44"/>
      <c r="I32" s="65">
        <f>SUM(I33:I36)</f>
        <v>2277</v>
      </c>
      <c r="J32" s="44"/>
      <c r="K32" s="65">
        <f t="shared" si="3"/>
        <v>92</v>
      </c>
      <c r="L32" s="44"/>
      <c r="M32" s="65">
        <f t="shared" si="3"/>
        <v>122</v>
      </c>
      <c r="N32" s="65">
        <f t="shared" si="3"/>
        <v>108</v>
      </c>
      <c r="O32" s="65">
        <f t="shared" si="3"/>
        <v>230</v>
      </c>
      <c r="P32" s="44"/>
      <c r="Q32" s="65">
        <f t="shared" si="3"/>
        <v>33</v>
      </c>
      <c r="S32" s="21"/>
      <c r="T32" s="21"/>
    </row>
    <row r="33" spans="1:20" s="21" customFormat="1" ht="12" hidden="1" customHeight="1" x14ac:dyDescent="0.2">
      <c r="A33" s="63"/>
      <c r="B33" s="45"/>
      <c r="C33" s="45" t="s">
        <v>53</v>
      </c>
      <c r="D33" s="46"/>
      <c r="E33" s="67">
        <v>2</v>
      </c>
      <c r="F33" s="67">
        <v>8</v>
      </c>
      <c r="G33" s="47">
        <f>SUM(E33:F33)</f>
        <v>10</v>
      </c>
      <c r="H33" s="66"/>
      <c r="I33" s="67">
        <v>15</v>
      </c>
      <c r="J33" s="66"/>
      <c r="K33" s="67">
        <v>4</v>
      </c>
      <c r="L33" s="66"/>
      <c r="M33" s="67">
        <v>0</v>
      </c>
      <c r="N33" s="67">
        <v>3</v>
      </c>
      <c r="O33" s="47">
        <f>SUM(M33:N33)</f>
        <v>3</v>
      </c>
      <c r="P33" s="66"/>
      <c r="Q33" s="67">
        <v>1</v>
      </c>
      <c r="S33" s="20"/>
      <c r="T33" s="20"/>
    </row>
    <row r="34" spans="1:20" ht="12" hidden="1" customHeight="1" x14ac:dyDescent="0.2">
      <c r="A34" s="63"/>
      <c r="B34" s="70"/>
      <c r="C34" s="45" t="s">
        <v>44</v>
      </c>
      <c r="D34" s="46"/>
      <c r="E34" s="67">
        <v>4348</v>
      </c>
      <c r="F34" s="67">
        <v>4703</v>
      </c>
      <c r="G34" s="47">
        <f>SUM(E34:F34)</f>
        <v>9051</v>
      </c>
      <c r="H34" s="66"/>
      <c r="I34" s="67">
        <v>2014</v>
      </c>
      <c r="J34" s="66"/>
      <c r="K34" s="67">
        <v>4</v>
      </c>
      <c r="L34" s="66"/>
      <c r="M34" s="67">
        <v>28</v>
      </c>
      <c r="N34" s="67">
        <v>31</v>
      </c>
      <c r="O34" s="47">
        <f>SUM(M34:N34)</f>
        <v>59</v>
      </c>
      <c r="P34" s="66"/>
      <c r="Q34" s="67">
        <v>7</v>
      </c>
    </row>
    <row r="35" spans="1:20" ht="10.5" hidden="1" customHeight="1" x14ac:dyDescent="0.2">
      <c r="A35" s="63"/>
      <c r="B35" s="45"/>
      <c r="C35" s="45" t="s">
        <v>45</v>
      </c>
      <c r="D35" s="46"/>
      <c r="E35" s="67">
        <v>264</v>
      </c>
      <c r="F35" s="67">
        <v>173</v>
      </c>
      <c r="G35" s="47">
        <f>SUM(E35:F35)</f>
        <v>437</v>
      </c>
      <c r="H35" s="66"/>
      <c r="I35" s="67">
        <v>81</v>
      </c>
      <c r="J35" s="66"/>
      <c r="K35" s="67">
        <v>6</v>
      </c>
      <c r="L35" s="66"/>
      <c r="M35" s="67">
        <v>12</v>
      </c>
      <c r="N35" s="67">
        <v>27</v>
      </c>
      <c r="O35" s="47">
        <f>SUM(M35:N35)</f>
        <v>39</v>
      </c>
      <c r="P35" s="66"/>
      <c r="Q35" s="67">
        <v>11</v>
      </c>
    </row>
    <row r="36" spans="1:20" ht="10.5" hidden="1" customHeight="1" x14ac:dyDescent="0.2">
      <c r="A36" s="63"/>
      <c r="B36" s="45"/>
      <c r="C36" s="45" t="s">
        <v>47</v>
      </c>
      <c r="D36" s="46"/>
      <c r="E36" s="67">
        <v>589</v>
      </c>
      <c r="F36" s="67">
        <v>853</v>
      </c>
      <c r="G36" s="47">
        <f>SUM(E36:F36)</f>
        <v>1442</v>
      </c>
      <c r="H36" s="66"/>
      <c r="I36" s="67">
        <v>167</v>
      </c>
      <c r="J36" s="66"/>
      <c r="K36" s="67">
        <v>78</v>
      </c>
      <c r="L36" s="66"/>
      <c r="M36" s="67">
        <v>82</v>
      </c>
      <c r="N36" s="67">
        <v>47</v>
      </c>
      <c r="O36" s="47">
        <f>SUM(M36:N36)</f>
        <v>129</v>
      </c>
      <c r="P36" s="66"/>
      <c r="Q36" s="67">
        <v>14</v>
      </c>
    </row>
    <row r="37" spans="1:20" ht="5.0999999999999996" hidden="1" customHeight="1" x14ac:dyDescent="0.2">
      <c r="A37" s="63"/>
      <c r="B37" s="46"/>
      <c r="C37" s="51"/>
      <c r="D37" s="51"/>
      <c r="E37" s="57"/>
      <c r="F37" s="57"/>
      <c r="G37" s="54"/>
      <c r="H37" s="57"/>
      <c r="I37" s="54"/>
      <c r="J37" s="57"/>
      <c r="K37" s="54"/>
      <c r="L37" s="57"/>
      <c r="M37" s="57"/>
      <c r="N37" s="57"/>
      <c r="O37" s="54"/>
      <c r="P37" s="57"/>
      <c r="Q37" s="54"/>
      <c r="S37" s="58"/>
      <c r="T37" s="58"/>
    </row>
    <row r="38" spans="1:20" s="58" customFormat="1" ht="14.25" hidden="1" customHeight="1" x14ac:dyDescent="0.2">
      <c r="A38" s="63"/>
      <c r="B38" s="64" t="s">
        <v>50</v>
      </c>
      <c r="C38" s="64"/>
      <c r="D38" s="42"/>
      <c r="E38" s="65">
        <f>SUM(E26,E32)</f>
        <v>70873</v>
      </c>
      <c r="F38" s="65">
        <f>SUM(F26,F32)</f>
        <v>81373</v>
      </c>
      <c r="G38" s="65">
        <f>SUM(G26,G32)</f>
        <v>152246</v>
      </c>
      <c r="H38" s="44"/>
      <c r="I38" s="65">
        <f>SUM(I26,I32)</f>
        <v>37822</v>
      </c>
      <c r="J38" s="44"/>
      <c r="K38" s="65">
        <f>SUM(K26,K32)</f>
        <v>4802</v>
      </c>
      <c r="L38" s="44"/>
      <c r="M38" s="65">
        <f>SUM(M26,M32)</f>
        <v>5781</v>
      </c>
      <c r="N38" s="65">
        <f>SUM(N26,N32)</f>
        <v>6386</v>
      </c>
      <c r="O38" s="65">
        <f>SUM(O26,O32)</f>
        <v>12167</v>
      </c>
      <c r="P38" s="44"/>
      <c r="Q38" s="65">
        <f>SUM(Q26,Q32)</f>
        <v>631</v>
      </c>
      <c r="S38" s="20"/>
      <c r="T38" s="20"/>
    </row>
    <row r="39" spans="1:20" ht="8.1" hidden="1" customHeight="1" x14ac:dyDescent="0.2">
      <c r="A39" s="59"/>
      <c r="B39" s="42"/>
      <c r="C39" s="51"/>
      <c r="D39" s="51"/>
      <c r="E39" s="52"/>
      <c r="F39" s="52"/>
      <c r="G39" s="53"/>
      <c r="H39" s="52"/>
      <c r="I39" s="53"/>
      <c r="J39" s="52"/>
      <c r="K39" s="53"/>
      <c r="L39" s="52"/>
      <c r="M39" s="52"/>
      <c r="N39" s="52"/>
      <c r="O39" s="54"/>
      <c r="P39" s="52"/>
      <c r="Q39" s="53"/>
    </row>
    <row r="40" spans="1:20" ht="10.5" hidden="1" customHeight="1" x14ac:dyDescent="0.2">
      <c r="A40" s="71" t="s">
        <v>55</v>
      </c>
      <c r="B40" s="72" t="s">
        <v>52</v>
      </c>
      <c r="C40" s="73"/>
      <c r="D40" s="46"/>
      <c r="E40" s="74">
        <f>SUM(E41:E45)</f>
        <v>61241</v>
      </c>
      <c r="F40" s="74">
        <f>SUM(F41:F45)</f>
        <v>71477</v>
      </c>
      <c r="G40" s="74">
        <f>SUM(G41:G45)</f>
        <v>132718</v>
      </c>
      <c r="H40" s="56"/>
      <c r="I40" s="74">
        <f>SUM(I41:I45)</f>
        <v>21035</v>
      </c>
      <c r="J40" s="56"/>
      <c r="K40" s="74" t="s">
        <v>56</v>
      </c>
      <c r="L40" s="56"/>
      <c r="M40" s="74">
        <f>SUM(M41:M45)</f>
        <v>6220</v>
      </c>
      <c r="N40" s="74">
        <f>SUM(N41:N45)</f>
        <v>4568</v>
      </c>
      <c r="O40" s="74">
        <f>SUM(O41:O45)</f>
        <v>10788</v>
      </c>
      <c r="P40" s="56"/>
      <c r="Q40" s="74">
        <f>SUM(Q41:Q45)</f>
        <v>159</v>
      </c>
    </row>
    <row r="41" spans="1:20" ht="10.5" hidden="1" customHeight="1" x14ac:dyDescent="0.2">
      <c r="A41" s="71"/>
      <c r="B41" s="75"/>
      <c r="C41" s="45" t="s">
        <v>53</v>
      </c>
      <c r="D41" s="60"/>
      <c r="E41" s="67">
        <v>27633</v>
      </c>
      <c r="F41" s="67">
        <v>35129</v>
      </c>
      <c r="G41" s="47">
        <f>SUM(E41:F41)</f>
        <v>62762</v>
      </c>
      <c r="H41" s="76"/>
      <c r="I41" s="67">
        <v>8148</v>
      </c>
      <c r="J41" s="76"/>
      <c r="K41" s="77"/>
      <c r="L41" s="76"/>
      <c r="M41" s="48">
        <v>3093</v>
      </c>
      <c r="N41" s="48">
        <v>2199</v>
      </c>
      <c r="O41" s="47">
        <f>SUM(M41:N41)</f>
        <v>5292</v>
      </c>
      <c r="P41" s="76"/>
      <c r="Q41" s="67">
        <v>28</v>
      </c>
    </row>
    <row r="42" spans="1:20" ht="12" hidden="1" customHeight="1" x14ac:dyDescent="0.2">
      <c r="A42" s="71"/>
      <c r="B42" s="78"/>
      <c r="C42" s="45" t="s">
        <v>44</v>
      </c>
      <c r="D42" s="79"/>
      <c r="E42" s="67">
        <v>11002</v>
      </c>
      <c r="F42" s="67">
        <v>8900</v>
      </c>
      <c r="G42" s="47">
        <f>SUM(E42:F42)</f>
        <v>19902</v>
      </c>
      <c r="H42" s="80"/>
      <c r="I42" s="67">
        <v>4714</v>
      </c>
      <c r="J42" s="80"/>
      <c r="K42" s="77"/>
      <c r="L42" s="80"/>
      <c r="M42" s="68">
        <v>576</v>
      </c>
      <c r="N42" s="68">
        <v>491</v>
      </c>
      <c r="O42" s="47">
        <f>SUM(M42:N42)</f>
        <v>1067</v>
      </c>
      <c r="P42" s="80"/>
      <c r="Q42" s="67">
        <v>24</v>
      </c>
    </row>
    <row r="43" spans="1:20" ht="12" hidden="1" customHeight="1" x14ac:dyDescent="0.2">
      <c r="A43" s="71"/>
      <c r="B43" s="78"/>
      <c r="C43" s="45" t="s">
        <v>45</v>
      </c>
      <c r="D43" s="60"/>
      <c r="E43" s="67">
        <v>13135</v>
      </c>
      <c r="F43" s="67">
        <v>9992</v>
      </c>
      <c r="G43" s="47">
        <f>SUM(E43:F43)</f>
        <v>23127</v>
      </c>
      <c r="H43" s="76"/>
      <c r="I43" s="67">
        <v>2335</v>
      </c>
      <c r="J43" s="76"/>
      <c r="K43" s="77"/>
      <c r="L43" s="76"/>
      <c r="M43" s="48">
        <v>900</v>
      </c>
      <c r="N43" s="48">
        <v>495</v>
      </c>
      <c r="O43" s="47">
        <f>SUM(M43:N43)</f>
        <v>1395</v>
      </c>
      <c r="P43" s="76"/>
      <c r="Q43" s="67">
        <v>9</v>
      </c>
    </row>
    <row r="44" spans="1:20" ht="12" hidden="1" customHeight="1" x14ac:dyDescent="0.2">
      <c r="A44" s="71"/>
      <c r="B44" s="78"/>
      <c r="C44" s="45" t="s">
        <v>57</v>
      </c>
      <c r="D44" s="60"/>
      <c r="E44" s="67">
        <v>813</v>
      </c>
      <c r="F44" s="67">
        <v>4230</v>
      </c>
      <c r="G44" s="47">
        <f>SUM(E44:F44)</f>
        <v>5043</v>
      </c>
      <c r="H44" s="76"/>
      <c r="I44" s="67">
        <v>990</v>
      </c>
      <c r="J44" s="76"/>
      <c r="K44" s="77"/>
      <c r="L44" s="76"/>
      <c r="M44" s="48">
        <v>107</v>
      </c>
      <c r="N44" s="48">
        <v>137</v>
      </c>
      <c r="O44" s="47">
        <f>SUM(M44:N44)</f>
        <v>244</v>
      </c>
      <c r="P44" s="76"/>
      <c r="Q44" s="67">
        <v>13</v>
      </c>
    </row>
    <row r="45" spans="1:20" ht="12" hidden="1" customHeight="1" x14ac:dyDescent="0.2">
      <c r="A45" s="71"/>
      <c r="B45" s="78"/>
      <c r="C45" s="45" t="s">
        <v>47</v>
      </c>
      <c r="D45" s="60"/>
      <c r="E45" s="67">
        <v>8658</v>
      </c>
      <c r="F45" s="67">
        <v>13226</v>
      </c>
      <c r="G45" s="47">
        <f>SUM(E45:F45)</f>
        <v>21884</v>
      </c>
      <c r="H45" s="76"/>
      <c r="I45" s="67">
        <v>4848</v>
      </c>
      <c r="J45" s="76"/>
      <c r="K45" s="77"/>
      <c r="L45" s="76"/>
      <c r="M45" s="48">
        <v>1544</v>
      </c>
      <c r="N45" s="48">
        <v>1246</v>
      </c>
      <c r="O45" s="47">
        <f>SUM(M45:N45)</f>
        <v>2790</v>
      </c>
      <c r="P45" s="76"/>
      <c r="Q45" s="67">
        <v>85</v>
      </c>
    </row>
    <row r="46" spans="1:20" ht="5.0999999999999996" hidden="1" customHeight="1" x14ac:dyDescent="0.2">
      <c r="A46" s="71"/>
      <c r="B46" s="42"/>
      <c r="C46" s="51"/>
      <c r="D46" s="51"/>
      <c r="E46" s="57"/>
      <c r="F46" s="57"/>
      <c r="G46" s="54"/>
      <c r="H46" s="52"/>
      <c r="I46" s="54"/>
      <c r="J46" s="52"/>
      <c r="K46" s="54"/>
      <c r="L46" s="52"/>
      <c r="M46" s="57"/>
      <c r="N46" s="57"/>
      <c r="O46" s="54"/>
      <c r="P46" s="52"/>
      <c r="Q46" s="54"/>
    </row>
    <row r="47" spans="1:20" ht="10.5" hidden="1" customHeight="1" x14ac:dyDescent="0.2">
      <c r="A47" s="71"/>
      <c r="B47" s="72" t="s">
        <v>58</v>
      </c>
      <c r="C47" s="73"/>
      <c r="D47" s="46"/>
      <c r="E47" s="74">
        <f>SUM(E48:E52)</f>
        <v>5599</v>
      </c>
      <c r="F47" s="74">
        <f>SUM(F48:F52)</f>
        <v>7561</v>
      </c>
      <c r="G47" s="74">
        <f>SUM(G48:G52)</f>
        <v>13160</v>
      </c>
      <c r="H47" s="56"/>
      <c r="I47" s="74">
        <f>SUM(I48:I52)</f>
        <v>2748</v>
      </c>
      <c r="J47" s="56"/>
      <c r="K47" s="74" t="s">
        <v>56</v>
      </c>
      <c r="L47" s="56"/>
      <c r="M47" s="74">
        <f>SUM(M48:M52)</f>
        <v>818</v>
      </c>
      <c r="N47" s="74">
        <f>SUM(N48:N52)</f>
        <v>691</v>
      </c>
      <c r="O47" s="74">
        <f>SUM(O48:O52)</f>
        <v>1509</v>
      </c>
      <c r="P47" s="56"/>
      <c r="Q47" s="74">
        <f>SUM(Q48:Q52)</f>
        <v>69</v>
      </c>
    </row>
    <row r="48" spans="1:20" ht="12" hidden="1" customHeight="1" x14ac:dyDescent="0.2">
      <c r="A48" s="71"/>
      <c r="B48" s="81"/>
      <c r="C48" s="45" t="s">
        <v>53</v>
      </c>
      <c r="D48" s="46"/>
      <c r="E48" s="67">
        <v>1086</v>
      </c>
      <c r="F48" s="67">
        <v>1457</v>
      </c>
      <c r="G48" s="47">
        <f>SUM(E48:F48)</f>
        <v>2543</v>
      </c>
      <c r="H48" s="76"/>
      <c r="I48" s="82">
        <v>78</v>
      </c>
      <c r="J48" s="76"/>
      <c r="K48" s="77"/>
      <c r="L48" s="76"/>
      <c r="M48" s="48">
        <v>165</v>
      </c>
      <c r="N48" s="48">
        <v>121</v>
      </c>
      <c r="O48" s="47">
        <f>SUM(M48:N48)</f>
        <v>286</v>
      </c>
      <c r="P48" s="83"/>
      <c r="Q48" s="67">
        <v>15</v>
      </c>
    </row>
    <row r="49" spans="1:20" ht="12" hidden="1" customHeight="1" x14ac:dyDescent="0.2">
      <c r="A49" s="71"/>
      <c r="B49" s="81"/>
      <c r="C49" s="45" t="s">
        <v>44</v>
      </c>
      <c r="D49" s="46"/>
      <c r="E49" s="67">
        <v>166</v>
      </c>
      <c r="F49" s="67">
        <v>245</v>
      </c>
      <c r="G49" s="47">
        <f>SUM(E49:F49)</f>
        <v>411</v>
      </c>
      <c r="H49" s="76"/>
      <c r="I49" s="82">
        <v>169</v>
      </c>
      <c r="J49" s="76"/>
      <c r="K49" s="77"/>
      <c r="L49" s="76"/>
      <c r="M49" s="48">
        <v>37</v>
      </c>
      <c r="N49" s="48">
        <v>28</v>
      </c>
      <c r="O49" s="47">
        <f>SUM(M49:N49)</f>
        <v>65</v>
      </c>
      <c r="P49" s="83"/>
      <c r="Q49" s="67">
        <v>5</v>
      </c>
    </row>
    <row r="50" spans="1:20" ht="12" hidden="1" customHeight="1" x14ac:dyDescent="0.2">
      <c r="A50" s="71"/>
      <c r="B50" s="81"/>
      <c r="C50" s="45" t="s">
        <v>45</v>
      </c>
      <c r="D50" s="46"/>
      <c r="E50" s="67">
        <v>807</v>
      </c>
      <c r="F50" s="67">
        <v>1080</v>
      </c>
      <c r="G50" s="47">
        <f>SUM(E50:F50)</f>
        <v>1887</v>
      </c>
      <c r="H50" s="76"/>
      <c r="I50" s="82">
        <v>96</v>
      </c>
      <c r="J50" s="76"/>
      <c r="K50" s="77"/>
      <c r="L50" s="76"/>
      <c r="M50" s="48">
        <v>50</v>
      </c>
      <c r="N50" s="48">
        <v>40</v>
      </c>
      <c r="O50" s="47">
        <f>SUM(M50:N50)</f>
        <v>90</v>
      </c>
      <c r="P50" s="83"/>
      <c r="Q50" s="67">
        <v>6</v>
      </c>
    </row>
    <row r="51" spans="1:20" ht="12" hidden="1" customHeight="1" x14ac:dyDescent="0.2">
      <c r="A51" s="71"/>
      <c r="B51" s="81"/>
      <c r="C51" s="45" t="s">
        <v>57</v>
      </c>
      <c r="D51" s="60"/>
      <c r="E51" s="67">
        <v>120</v>
      </c>
      <c r="F51" s="67">
        <v>432</v>
      </c>
      <c r="G51" s="47">
        <f>SUM(E51:F51)</f>
        <v>552</v>
      </c>
      <c r="H51" s="76"/>
      <c r="I51" s="82">
        <v>176</v>
      </c>
      <c r="J51" s="76"/>
      <c r="K51" s="77"/>
      <c r="L51" s="76"/>
      <c r="M51" s="48">
        <v>19</v>
      </c>
      <c r="N51" s="48">
        <v>28</v>
      </c>
      <c r="O51" s="47">
        <f>SUM(M51:N51)</f>
        <v>47</v>
      </c>
      <c r="P51" s="83"/>
      <c r="Q51" s="67">
        <v>4</v>
      </c>
    </row>
    <row r="52" spans="1:20" ht="12" hidden="1" customHeight="1" x14ac:dyDescent="0.2">
      <c r="A52" s="71"/>
      <c r="B52" s="81"/>
      <c r="C52" s="45" t="s">
        <v>47</v>
      </c>
      <c r="D52" s="79"/>
      <c r="E52" s="67">
        <v>3420</v>
      </c>
      <c r="F52" s="67">
        <v>4347</v>
      </c>
      <c r="G52" s="47">
        <f>SUM(E52:F52)</f>
        <v>7767</v>
      </c>
      <c r="H52" s="76"/>
      <c r="I52" s="82">
        <v>2229</v>
      </c>
      <c r="J52" s="76"/>
      <c r="K52" s="77"/>
      <c r="L52" s="76"/>
      <c r="M52" s="48">
        <v>547</v>
      </c>
      <c r="N52" s="48">
        <v>474</v>
      </c>
      <c r="O52" s="47">
        <f>SUM(M52:N52)</f>
        <v>1021</v>
      </c>
      <c r="P52" s="83"/>
      <c r="Q52" s="67">
        <v>39</v>
      </c>
    </row>
    <row r="53" spans="1:20" ht="5.0999999999999996" hidden="1" customHeight="1" x14ac:dyDescent="0.2">
      <c r="A53" s="71"/>
      <c r="B53" s="46"/>
      <c r="C53" s="51"/>
      <c r="D53" s="51"/>
      <c r="E53" s="57"/>
      <c r="F53" s="57"/>
      <c r="G53" s="47"/>
      <c r="H53" s="52"/>
      <c r="I53" s="67"/>
      <c r="J53" s="52"/>
      <c r="K53" s="47"/>
      <c r="L53" s="52"/>
      <c r="M53" s="57"/>
      <c r="N53" s="57"/>
      <c r="O53" s="47"/>
      <c r="P53" s="52"/>
      <c r="Q53" s="47"/>
      <c r="S53" s="58"/>
      <c r="T53" s="58"/>
    </row>
    <row r="54" spans="1:20" s="58" customFormat="1" ht="12" hidden="1" customHeight="1" x14ac:dyDescent="0.2">
      <c r="A54" s="71"/>
      <c r="B54" s="72" t="s">
        <v>50</v>
      </c>
      <c r="C54" s="73"/>
      <c r="D54" s="46"/>
      <c r="E54" s="74">
        <f>SUM(E40,E47)</f>
        <v>66840</v>
      </c>
      <c r="F54" s="74">
        <f>SUM(F40,F47)</f>
        <v>79038</v>
      </c>
      <c r="G54" s="74">
        <f>SUM(G40,G47)</f>
        <v>145878</v>
      </c>
      <c r="H54" s="56"/>
      <c r="I54" s="74">
        <f>SUM(I40,I47)</f>
        <v>23783</v>
      </c>
      <c r="J54" s="56"/>
      <c r="K54" s="74" t="s">
        <v>56</v>
      </c>
      <c r="L54" s="56"/>
      <c r="M54" s="74">
        <f>SUM(M40,M47)</f>
        <v>7038</v>
      </c>
      <c r="N54" s="74">
        <f>SUM(N40,N47)</f>
        <v>5259</v>
      </c>
      <c r="O54" s="74">
        <f>SUM(O40,O47)</f>
        <v>12297</v>
      </c>
      <c r="P54" s="56"/>
      <c r="Q54" s="74">
        <f>SUM(Q40,Q47)</f>
        <v>228</v>
      </c>
      <c r="S54" s="20"/>
      <c r="T54" s="20"/>
    </row>
    <row r="55" spans="1:20" ht="8.1" hidden="1" customHeight="1" x14ac:dyDescent="0.2">
      <c r="A55" s="59"/>
      <c r="B55" s="42"/>
      <c r="C55" s="51"/>
      <c r="D55" s="51"/>
      <c r="E55" s="52"/>
      <c r="F55" s="52"/>
      <c r="G55" s="53"/>
      <c r="H55" s="52"/>
      <c r="I55" s="53"/>
      <c r="J55" s="52"/>
      <c r="K55" s="53"/>
      <c r="L55" s="52"/>
      <c r="M55" s="52"/>
      <c r="N55" s="52"/>
      <c r="O55" s="54"/>
      <c r="P55" s="52"/>
      <c r="Q55" s="53"/>
    </row>
    <row r="56" spans="1:20" ht="12" x14ac:dyDescent="0.2">
      <c r="A56" s="84" t="s">
        <v>59</v>
      </c>
      <c r="B56" s="85" t="s">
        <v>60</v>
      </c>
      <c r="C56" s="85"/>
      <c r="D56" s="42"/>
      <c r="E56" s="86">
        <f t="shared" ref="E56:Q56" si="4">SUM(E57:E60)</f>
        <v>4545</v>
      </c>
      <c r="F56" s="86">
        <f t="shared" si="4"/>
        <v>4382</v>
      </c>
      <c r="G56" s="86">
        <f t="shared" si="4"/>
        <v>8927</v>
      </c>
      <c r="H56" s="44"/>
      <c r="I56" s="86" t="s">
        <v>43</v>
      </c>
      <c r="J56" s="44"/>
      <c r="K56" s="86">
        <f t="shared" si="4"/>
        <v>609</v>
      </c>
      <c r="L56" s="44"/>
      <c r="M56" s="86">
        <f t="shared" si="4"/>
        <v>0</v>
      </c>
      <c r="N56" s="86">
        <f t="shared" si="4"/>
        <v>154</v>
      </c>
      <c r="O56" s="86">
        <f t="shared" si="4"/>
        <v>154</v>
      </c>
      <c r="P56" s="44"/>
      <c r="Q56" s="165">
        <f t="shared" si="4"/>
        <v>98</v>
      </c>
    </row>
    <row r="57" spans="1:20" ht="12" x14ac:dyDescent="0.2">
      <c r="A57" s="84"/>
      <c r="B57" s="45"/>
      <c r="C57" s="45" t="s">
        <v>44</v>
      </c>
      <c r="D57" s="46"/>
      <c r="E57" s="47">
        <v>46</v>
      </c>
      <c r="F57" s="47">
        <v>50</v>
      </c>
      <c r="G57" s="47">
        <f>SUM(E57:F57)</f>
        <v>96</v>
      </c>
      <c r="H57" s="48"/>
      <c r="I57" s="87"/>
      <c r="J57" s="48"/>
      <c r="K57" s="87">
        <v>9</v>
      </c>
      <c r="L57" s="48"/>
      <c r="M57" s="47">
        <v>0</v>
      </c>
      <c r="N57" s="47">
        <v>3</v>
      </c>
      <c r="O57" s="47">
        <f>SUM(M57:N57)</f>
        <v>3</v>
      </c>
      <c r="P57" s="48"/>
      <c r="Q57" s="47">
        <v>2</v>
      </c>
    </row>
    <row r="58" spans="1:20" ht="12" x14ac:dyDescent="0.2">
      <c r="A58" s="84"/>
      <c r="B58" s="45"/>
      <c r="C58" s="45" t="s">
        <v>45</v>
      </c>
      <c r="D58" s="46"/>
      <c r="E58" s="47">
        <v>314</v>
      </c>
      <c r="F58" s="47">
        <v>339</v>
      </c>
      <c r="G58" s="47">
        <f>SUM(E58:F58)</f>
        <v>653</v>
      </c>
      <c r="H58" s="48"/>
      <c r="I58" s="87"/>
      <c r="J58" s="48"/>
      <c r="K58" s="87">
        <v>70</v>
      </c>
      <c r="L58" s="48"/>
      <c r="M58" s="47">
        <v>0</v>
      </c>
      <c r="N58" s="47">
        <v>8</v>
      </c>
      <c r="O58" s="47">
        <f>SUM(M58:N58)</f>
        <v>8</v>
      </c>
      <c r="P58" s="48"/>
      <c r="Q58" s="47">
        <v>10</v>
      </c>
    </row>
    <row r="59" spans="1:20" ht="12" x14ac:dyDescent="0.2">
      <c r="A59" s="84"/>
      <c r="B59" s="45"/>
      <c r="C59" s="45" t="s">
        <v>57</v>
      </c>
      <c r="D59" s="46"/>
      <c r="E59" s="47">
        <v>149</v>
      </c>
      <c r="F59" s="47">
        <v>157</v>
      </c>
      <c r="G59" s="47">
        <f>SUM(E59:F59)</f>
        <v>306</v>
      </c>
      <c r="H59" s="48"/>
      <c r="I59" s="87"/>
      <c r="J59" s="48"/>
      <c r="K59" s="87">
        <v>39</v>
      </c>
      <c r="L59" s="48"/>
      <c r="M59" s="47">
        <v>0</v>
      </c>
      <c r="N59" s="47">
        <v>38</v>
      </c>
      <c r="O59" s="47">
        <f>SUM(M59:N59)</f>
        <v>38</v>
      </c>
      <c r="P59" s="48"/>
      <c r="Q59" s="47">
        <v>11</v>
      </c>
    </row>
    <row r="60" spans="1:20" ht="12" x14ac:dyDescent="0.2">
      <c r="A60" s="84"/>
      <c r="B60" s="45"/>
      <c r="C60" s="45" t="s">
        <v>47</v>
      </c>
      <c r="D60" s="46"/>
      <c r="E60" s="47">
        <v>4036</v>
      </c>
      <c r="F60" s="47">
        <v>3836</v>
      </c>
      <c r="G60" s="47">
        <f>SUM(E60:F60)</f>
        <v>7872</v>
      </c>
      <c r="H60" s="48"/>
      <c r="I60" s="87"/>
      <c r="J60" s="48"/>
      <c r="K60" s="87">
        <v>491</v>
      </c>
      <c r="L60" s="48"/>
      <c r="M60" s="47">
        <v>0</v>
      </c>
      <c r="N60" s="47">
        <v>105</v>
      </c>
      <c r="O60" s="47">
        <f>SUM(M60:N60)</f>
        <v>105</v>
      </c>
      <c r="P60" s="48"/>
      <c r="Q60" s="47">
        <v>75</v>
      </c>
    </row>
    <row r="61" spans="1:20" ht="5.0999999999999996" customHeight="1" x14ac:dyDescent="0.2">
      <c r="A61" s="84"/>
      <c r="B61" s="42"/>
      <c r="C61" s="51"/>
      <c r="D61" s="51"/>
      <c r="E61" s="52"/>
      <c r="F61" s="52"/>
      <c r="G61" s="53"/>
      <c r="H61" s="52"/>
      <c r="I61" s="62"/>
      <c r="J61" s="52"/>
      <c r="K61" s="62"/>
      <c r="L61" s="52"/>
      <c r="M61" s="52"/>
      <c r="N61" s="52"/>
      <c r="O61" s="54"/>
      <c r="P61" s="52"/>
      <c r="Q61" s="53"/>
    </row>
    <row r="62" spans="1:20" ht="14.25" customHeight="1" x14ac:dyDescent="0.2">
      <c r="A62" s="84"/>
      <c r="B62" s="85" t="s">
        <v>61</v>
      </c>
      <c r="C62" s="85"/>
      <c r="D62" s="42"/>
      <c r="E62" s="86">
        <f t="shared" ref="E62:Q62" si="5">SUM(E63:E63)</f>
        <v>1270</v>
      </c>
      <c r="F62" s="86">
        <f t="shared" si="5"/>
        <v>1351</v>
      </c>
      <c r="G62" s="86">
        <f t="shared" si="5"/>
        <v>2621</v>
      </c>
      <c r="H62" s="44"/>
      <c r="I62" s="86" t="s">
        <v>43</v>
      </c>
      <c r="J62" s="44"/>
      <c r="K62" s="86">
        <f t="shared" si="5"/>
        <v>234</v>
      </c>
      <c r="L62" s="44"/>
      <c r="M62" s="86">
        <f t="shared" si="5"/>
        <v>0</v>
      </c>
      <c r="N62" s="86">
        <f t="shared" si="5"/>
        <v>234</v>
      </c>
      <c r="O62" s="86">
        <f t="shared" si="5"/>
        <v>234</v>
      </c>
      <c r="P62" s="44"/>
      <c r="Q62" s="86">
        <f t="shared" si="5"/>
        <v>27</v>
      </c>
    </row>
    <row r="63" spans="1:20" ht="12" x14ac:dyDescent="0.2">
      <c r="A63" s="84"/>
      <c r="B63" s="45"/>
      <c r="C63" s="45" t="s">
        <v>57</v>
      </c>
      <c r="D63" s="46"/>
      <c r="E63" s="47">
        <v>1270</v>
      </c>
      <c r="F63" s="47">
        <v>1351</v>
      </c>
      <c r="G63" s="47">
        <f>SUM(E63:F63)</f>
        <v>2621</v>
      </c>
      <c r="H63" s="48"/>
      <c r="I63" s="87"/>
      <c r="J63" s="48"/>
      <c r="K63" s="87">
        <v>234</v>
      </c>
      <c r="L63" s="48"/>
      <c r="M63" s="47">
        <v>0</v>
      </c>
      <c r="N63" s="47">
        <v>234</v>
      </c>
      <c r="O63" s="47">
        <f>SUM(M63:N63)</f>
        <v>234</v>
      </c>
      <c r="P63" s="48"/>
      <c r="Q63" s="47">
        <v>27</v>
      </c>
    </row>
    <row r="64" spans="1:20" ht="5.0999999999999996" customHeight="1" x14ac:dyDescent="0.2">
      <c r="A64" s="84"/>
      <c r="B64" s="42"/>
      <c r="C64" s="51"/>
      <c r="D64" s="46"/>
      <c r="E64" s="57"/>
      <c r="F64" s="57"/>
      <c r="G64" s="54"/>
      <c r="H64" s="48"/>
      <c r="I64" s="48"/>
      <c r="J64" s="48"/>
      <c r="K64" s="48"/>
      <c r="L64" s="48"/>
      <c r="M64" s="57"/>
      <c r="N64" s="57"/>
      <c r="O64" s="54"/>
      <c r="P64" s="48"/>
      <c r="Q64" s="54"/>
    </row>
    <row r="65" spans="1:17" ht="12" x14ac:dyDescent="0.2">
      <c r="A65" s="84"/>
      <c r="B65" s="85" t="s">
        <v>62</v>
      </c>
      <c r="C65" s="85"/>
      <c r="D65" s="42"/>
      <c r="E65" s="86">
        <f t="shared" ref="E65:Q65" si="6">SUM(E66:E66)</f>
        <v>284</v>
      </c>
      <c r="F65" s="86">
        <f t="shared" si="6"/>
        <v>318</v>
      </c>
      <c r="G65" s="86">
        <f t="shared" si="6"/>
        <v>602</v>
      </c>
      <c r="H65" s="44"/>
      <c r="I65" s="86" t="s">
        <v>43</v>
      </c>
      <c r="J65" s="44"/>
      <c r="K65" s="86">
        <f t="shared" si="6"/>
        <v>40</v>
      </c>
      <c r="L65" s="44"/>
      <c r="M65" s="86">
        <f t="shared" si="6"/>
        <v>0</v>
      </c>
      <c r="N65" s="86">
        <f t="shared" si="6"/>
        <v>27</v>
      </c>
      <c r="O65" s="86">
        <f t="shared" si="6"/>
        <v>27</v>
      </c>
      <c r="P65" s="44"/>
      <c r="Q65" s="165">
        <f t="shared" si="6"/>
        <v>25</v>
      </c>
    </row>
    <row r="66" spans="1:17" ht="12" x14ac:dyDescent="0.2">
      <c r="A66" s="84"/>
      <c r="B66" s="45"/>
      <c r="C66" s="45" t="s">
        <v>57</v>
      </c>
      <c r="D66" s="46"/>
      <c r="E66" s="47">
        <v>284</v>
      </c>
      <c r="F66" s="47">
        <v>318</v>
      </c>
      <c r="G66" s="47">
        <f>SUM(E66:F66)</f>
        <v>602</v>
      </c>
      <c r="H66" s="48"/>
      <c r="I66" s="87"/>
      <c r="J66" s="48"/>
      <c r="K66" s="87">
        <v>40</v>
      </c>
      <c r="L66" s="48"/>
      <c r="M66" s="47">
        <v>0</v>
      </c>
      <c r="N66" s="47">
        <v>27</v>
      </c>
      <c r="O66" s="47">
        <f>SUM(M66:N66)</f>
        <v>27</v>
      </c>
      <c r="P66" s="48"/>
      <c r="Q66" s="47">
        <v>25</v>
      </c>
    </row>
    <row r="67" spans="1:17" ht="5.0999999999999996" customHeight="1" x14ac:dyDescent="0.2">
      <c r="A67" s="84"/>
      <c r="B67" s="42"/>
      <c r="C67" s="51"/>
      <c r="D67" s="46"/>
      <c r="E67" s="52"/>
      <c r="F67" s="52"/>
      <c r="G67" s="53"/>
      <c r="H67" s="56"/>
      <c r="I67" s="56"/>
      <c r="J67" s="56"/>
      <c r="K67" s="56"/>
      <c r="L67" s="56"/>
      <c r="M67" s="52"/>
      <c r="N67" s="52"/>
      <c r="O67" s="54"/>
      <c r="P67" s="56"/>
      <c r="Q67" s="53"/>
    </row>
    <row r="68" spans="1:17" ht="14.25" x14ac:dyDescent="0.2">
      <c r="A68" s="84"/>
      <c r="B68" s="85" t="s">
        <v>63</v>
      </c>
      <c r="C68" s="85"/>
      <c r="D68" s="42"/>
      <c r="E68" s="86">
        <f>SUM(E69:E70)</f>
        <v>9161</v>
      </c>
      <c r="F68" s="86">
        <f>SUM(F69:F70)</f>
        <v>4562</v>
      </c>
      <c r="G68" s="86">
        <f>SUM(G69:G70)</f>
        <v>13723</v>
      </c>
      <c r="H68" s="44"/>
      <c r="I68" s="86" t="s">
        <v>43</v>
      </c>
      <c r="J68" s="44"/>
      <c r="K68" s="86" t="s">
        <v>43</v>
      </c>
      <c r="L68" s="44"/>
      <c r="M68" s="86">
        <f>SUM(M69:M70)</f>
        <v>135</v>
      </c>
      <c r="N68" s="86">
        <f>SUM(N69:N70)</f>
        <v>946</v>
      </c>
      <c r="O68" s="86">
        <f>SUM(O69:O70)</f>
        <v>1081</v>
      </c>
      <c r="P68" s="44"/>
      <c r="Q68" s="86">
        <f>SUM(Q69:Q70)</f>
        <v>179</v>
      </c>
    </row>
    <row r="69" spans="1:17" ht="12" x14ac:dyDescent="0.2">
      <c r="A69" s="84"/>
      <c r="B69" s="45"/>
      <c r="C69" s="45" t="s">
        <v>44</v>
      </c>
      <c r="D69" s="46"/>
      <c r="E69" s="47">
        <v>1604</v>
      </c>
      <c r="F69" s="47">
        <v>736</v>
      </c>
      <c r="G69" s="47">
        <f>SUM(E69:F69)</f>
        <v>2340</v>
      </c>
      <c r="H69" s="48"/>
      <c r="I69" s="87"/>
      <c r="J69" s="48"/>
      <c r="K69" s="87"/>
      <c r="L69" s="48"/>
      <c r="M69" s="47">
        <v>30</v>
      </c>
      <c r="N69" s="47">
        <v>279</v>
      </c>
      <c r="O69" s="47">
        <f>SUM(M69:N69)</f>
        <v>309</v>
      </c>
      <c r="P69" s="48"/>
      <c r="Q69" s="47">
        <v>41</v>
      </c>
    </row>
    <row r="70" spans="1:17" ht="12" x14ac:dyDescent="0.2">
      <c r="A70" s="84"/>
      <c r="B70" s="45"/>
      <c r="C70" s="45" t="s">
        <v>57</v>
      </c>
      <c r="D70" s="51"/>
      <c r="E70" s="47">
        <v>7557</v>
      </c>
      <c r="F70" s="47">
        <v>3826</v>
      </c>
      <c r="G70" s="47">
        <f>SUM(E70:F70)</f>
        <v>11383</v>
      </c>
      <c r="H70" s="57"/>
      <c r="I70" s="87"/>
      <c r="J70" s="57"/>
      <c r="K70" s="87"/>
      <c r="L70" s="57"/>
      <c r="M70" s="47">
        <v>105</v>
      </c>
      <c r="N70" s="47">
        <v>667</v>
      </c>
      <c r="O70" s="47">
        <f>SUM(M70:N70)</f>
        <v>772</v>
      </c>
      <c r="P70" s="57"/>
      <c r="Q70" s="47">
        <v>138</v>
      </c>
    </row>
    <row r="71" spans="1:17" ht="5.0999999999999996" customHeight="1" x14ac:dyDescent="0.2">
      <c r="A71" s="84"/>
      <c r="B71" s="42"/>
      <c r="C71" s="51"/>
      <c r="D71" s="42"/>
      <c r="E71" s="52"/>
      <c r="F71" s="52"/>
      <c r="G71" s="53"/>
      <c r="H71" s="55"/>
      <c r="I71" s="55"/>
      <c r="J71" s="55"/>
      <c r="K71" s="55"/>
      <c r="L71" s="55"/>
      <c r="M71" s="52"/>
      <c r="N71" s="52"/>
      <c r="O71" s="54"/>
      <c r="P71" s="55"/>
      <c r="Q71" s="53"/>
    </row>
    <row r="72" spans="1:17" ht="12" customHeight="1" x14ac:dyDescent="0.2">
      <c r="A72" s="84"/>
      <c r="B72" s="85" t="s">
        <v>64</v>
      </c>
      <c r="C72" s="85"/>
      <c r="D72" s="42"/>
      <c r="E72" s="86">
        <f t="shared" ref="E72:Q72" si="7">SUM(E73:E75)</f>
        <v>1345</v>
      </c>
      <c r="F72" s="86">
        <f t="shared" si="7"/>
        <v>832</v>
      </c>
      <c r="G72" s="86">
        <f t="shared" si="7"/>
        <v>2177</v>
      </c>
      <c r="H72" s="44"/>
      <c r="I72" s="86" t="s">
        <v>43</v>
      </c>
      <c r="J72" s="44"/>
      <c r="K72" s="86">
        <f t="shared" si="7"/>
        <v>213</v>
      </c>
      <c r="L72" s="44"/>
      <c r="M72" s="86">
        <f t="shared" si="7"/>
        <v>67</v>
      </c>
      <c r="N72" s="86">
        <f t="shared" si="7"/>
        <v>231</v>
      </c>
      <c r="O72" s="86">
        <f t="shared" si="7"/>
        <v>298</v>
      </c>
      <c r="P72" s="44"/>
      <c r="Q72" s="165">
        <f t="shared" si="7"/>
        <v>42</v>
      </c>
    </row>
    <row r="73" spans="1:17" ht="12" x14ac:dyDescent="0.2">
      <c r="A73" s="84"/>
      <c r="B73" s="45"/>
      <c r="C73" s="45" t="s">
        <v>44</v>
      </c>
      <c r="D73" s="46"/>
      <c r="E73" s="47">
        <v>328</v>
      </c>
      <c r="F73" s="47">
        <v>211</v>
      </c>
      <c r="G73" s="47">
        <f>SUM(E73:F73)</f>
        <v>539</v>
      </c>
      <c r="H73" s="48"/>
      <c r="I73" s="87"/>
      <c r="J73" s="48"/>
      <c r="K73" s="87">
        <v>55</v>
      </c>
      <c r="L73" s="48"/>
      <c r="M73" s="47">
        <v>11</v>
      </c>
      <c r="N73" s="47">
        <v>73</v>
      </c>
      <c r="O73" s="47">
        <f>SUM(M73:N73)</f>
        <v>84</v>
      </c>
      <c r="P73" s="48"/>
      <c r="Q73" s="47">
        <v>11</v>
      </c>
    </row>
    <row r="74" spans="1:17" ht="12" x14ac:dyDescent="0.2">
      <c r="A74" s="84"/>
      <c r="B74" s="45"/>
      <c r="C74" s="45" t="s">
        <v>57</v>
      </c>
      <c r="D74" s="46"/>
      <c r="E74" s="47">
        <v>923</v>
      </c>
      <c r="F74" s="47">
        <v>563</v>
      </c>
      <c r="G74" s="47">
        <f>SUM(E74:F74)</f>
        <v>1486</v>
      </c>
      <c r="H74" s="48"/>
      <c r="I74" s="87"/>
      <c r="J74" s="48"/>
      <c r="K74" s="87">
        <v>148</v>
      </c>
      <c r="L74" s="48"/>
      <c r="M74" s="47">
        <v>53</v>
      </c>
      <c r="N74" s="47">
        <v>142</v>
      </c>
      <c r="O74" s="47">
        <f>SUM(M74:N74)</f>
        <v>195</v>
      </c>
      <c r="P74" s="48"/>
      <c r="Q74" s="47">
        <v>29</v>
      </c>
    </row>
    <row r="75" spans="1:17" ht="12" x14ac:dyDescent="0.2">
      <c r="A75" s="84"/>
      <c r="B75" s="45"/>
      <c r="C75" s="45" t="s">
        <v>47</v>
      </c>
      <c r="D75" s="51"/>
      <c r="E75" s="47">
        <v>94</v>
      </c>
      <c r="F75" s="47">
        <v>58</v>
      </c>
      <c r="G75" s="47">
        <f>SUM(E75:F75)</f>
        <v>152</v>
      </c>
      <c r="H75" s="57"/>
      <c r="I75" s="87"/>
      <c r="J75" s="57"/>
      <c r="K75" s="87">
        <v>10</v>
      </c>
      <c r="L75" s="57"/>
      <c r="M75" s="47">
        <v>3</v>
      </c>
      <c r="N75" s="47">
        <v>16</v>
      </c>
      <c r="O75" s="47">
        <f>SUM(M75:N75)</f>
        <v>19</v>
      </c>
      <c r="P75" s="57"/>
      <c r="Q75" s="47">
        <v>2</v>
      </c>
    </row>
    <row r="76" spans="1:17" ht="5.0999999999999996" customHeight="1" x14ac:dyDescent="0.2">
      <c r="A76" s="84"/>
      <c r="B76" s="42"/>
      <c r="C76" s="51"/>
      <c r="D76" s="42"/>
      <c r="E76" s="52"/>
      <c r="F76" s="52"/>
      <c r="G76" s="53"/>
      <c r="H76" s="55"/>
      <c r="I76" s="55"/>
      <c r="J76" s="55"/>
      <c r="K76" s="55"/>
      <c r="L76" s="55"/>
      <c r="M76" s="52"/>
      <c r="N76" s="52"/>
      <c r="O76" s="54"/>
      <c r="P76" s="55"/>
      <c r="Q76" s="53"/>
    </row>
    <row r="77" spans="1:17" ht="12" hidden="1" customHeight="1" x14ac:dyDescent="0.2">
      <c r="A77" s="84"/>
      <c r="B77" s="85" t="s">
        <v>65</v>
      </c>
      <c r="C77" s="85"/>
      <c r="D77" s="42"/>
      <c r="E77" s="86">
        <f t="shared" ref="E77:Q77" si="8">SUM(E78:E81)</f>
        <v>31706</v>
      </c>
      <c r="F77" s="86">
        <f t="shared" si="8"/>
        <v>43977</v>
      </c>
      <c r="G77" s="86">
        <f t="shared" si="8"/>
        <v>75683</v>
      </c>
      <c r="H77" s="44"/>
      <c r="I77" s="86" t="s">
        <v>43</v>
      </c>
      <c r="J77" s="44"/>
      <c r="K77" s="86">
        <f t="shared" si="8"/>
        <v>6327</v>
      </c>
      <c r="L77" s="44"/>
      <c r="M77" s="86">
        <f t="shared" si="8"/>
        <v>438</v>
      </c>
      <c r="N77" s="86">
        <f t="shared" si="8"/>
        <v>438</v>
      </c>
      <c r="O77" s="86">
        <f t="shared" si="8"/>
        <v>876</v>
      </c>
      <c r="P77" s="44"/>
      <c r="Q77" s="86">
        <f t="shared" si="8"/>
        <v>78</v>
      </c>
    </row>
    <row r="78" spans="1:17" ht="14.25" hidden="1" customHeight="1" x14ac:dyDescent="0.2">
      <c r="A78" s="84"/>
      <c r="B78" s="88" t="s">
        <v>66</v>
      </c>
      <c r="C78" s="46" t="s">
        <v>53</v>
      </c>
      <c r="D78" s="46"/>
      <c r="E78" s="47">
        <v>23</v>
      </c>
      <c r="F78" s="47">
        <v>21</v>
      </c>
      <c r="G78" s="47">
        <v>44</v>
      </c>
      <c r="H78" s="48"/>
      <c r="I78" s="87"/>
      <c r="J78" s="48"/>
      <c r="K78" s="87">
        <v>11</v>
      </c>
      <c r="L78" s="48"/>
      <c r="M78" s="48">
        <v>5</v>
      </c>
      <c r="N78" s="48">
        <v>6</v>
      </c>
      <c r="O78" s="47">
        <f>SUM(M78:N78)</f>
        <v>11</v>
      </c>
      <c r="P78" s="48"/>
      <c r="Q78" s="48">
        <v>1</v>
      </c>
    </row>
    <row r="79" spans="1:17" ht="14.25" hidden="1" customHeight="1" x14ac:dyDescent="0.2">
      <c r="A79" s="84"/>
      <c r="B79" s="88"/>
      <c r="C79" s="46" t="s">
        <v>44</v>
      </c>
      <c r="D79" s="46"/>
      <c r="E79" s="47">
        <v>22968</v>
      </c>
      <c r="F79" s="47">
        <v>35704</v>
      </c>
      <c r="G79" s="47">
        <v>58672</v>
      </c>
      <c r="H79" s="48"/>
      <c r="I79" s="87"/>
      <c r="J79" s="48"/>
      <c r="K79" s="87">
        <v>4829</v>
      </c>
      <c r="L79" s="48"/>
      <c r="M79" s="48">
        <v>266</v>
      </c>
      <c r="N79" s="48">
        <v>312</v>
      </c>
      <c r="O79" s="47">
        <f>SUM(M79:N79)</f>
        <v>578</v>
      </c>
      <c r="P79" s="48"/>
      <c r="Q79" s="48">
        <v>26</v>
      </c>
    </row>
    <row r="80" spans="1:17" ht="14.25" hidden="1" customHeight="1" x14ac:dyDescent="0.2">
      <c r="A80" s="84"/>
      <c r="B80" s="88"/>
      <c r="C80" s="46" t="s">
        <v>45</v>
      </c>
      <c r="D80" s="51"/>
      <c r="E80" s="47">
        <v>7496</v>
      </c>
      <c r="F80" s="47">
        <v>7137</v>
      </c>
      <c r="G80" s="47">
        <v>14633</v>
      </c>
      <c r="H80" s="57"/>
      <c r="I80" s="87"/>
      <c r="J80" s="57"/>
      <c r="K80" s="87">
        <v>1306</v>
      </c>
      <c r="L80" s="57"/>
      <c r="M80" s="48">
        <v>90</v>
      </c>
      <c r="N80" s="48">
        <v>45</v>
      </c>
      <c r="O80" s="47">
        <f>SUM(M80:N80)</f>
        <v>135</v>
      </c>
      <c r="P80" s="57"/>
      <c r="Q80" s="48">
        <v>19</v>
      </c>
    </row>
    <row r="81" spans="1:20" ht="12" hidden="1" customHeight="1" x14ac:dyDescent="0.2">
      <c r="A81" s="84"/>
      <c r="B81" s="88"/>
      <c r="C81" s="46" t="s">
        <v>47</v>
      </c>
      <c r="D81" s="42"/>
      <c r="E81" s="47">
        <v>1219</v>
      </c>
      <c r="F81" s="47">
        <v>1115</v>
      </c>
      <c r="G81" s="47">
        <v>2334</v>
      </c>
      <c r="H81" s="44"/>
      <c r="I81" s="87"/>
      <c r="J81" s="44"/>
      <c r="K81" s="87">
        <v>181</v>
      </c>
      <c r="L81" s="44"/>
      <c r="M81" s="48">
        <v>77</v>
      </c>
      <c r="N81" s="48">
        <v>75</v>
      </c>
      <c r="O81" s="47">
        <f>SUM(M81:N81)</f>
        <v>152</v>
      </c>
      <c r="P81" s="44"/>
      <c r="Q81" s="48">
        <v>32</v>
      </c>
    </row>
    <row r="82" spans="1:20" ht="5.0999999999999996" customHeight="1" x14ac:dyDescent="0.2">
      <c r="A82" s="84"/>
      <c r="B82" s="42"/>
      <c r="C82" s="51"/>
      <c r="D82" s="46"/>
      <c r="E82" s="52"/>
      <c r="F82" s="52"/>
      <c r="G82" s="53"/>
      <c r="H82" s="56"/>
      <c r="I82" s="56"/>
      <c r="J82" s="56"/>
      <c r="K82" s="56"/>
      <c r="L82" s="56"/>
      <c r="M82" s="52"/>
      <c r="N82" s="52"/>
      <c r="O82" s="54"/>
      <c r="P82" s="56"/>
      <c r="Q82" s="53"/>
    </row>
    <row r="83" spans="1:20" ht="12" x14ac:dyDescent="0.2">
      <c r="A83" s="84"/>
      <c r="B83" s="85" t="s">
        <v>67</v>
      </c>
      <c r="C83" s="85"/>
      <c r="D83" s="42"/>
      <c r="E83" s="86">
        <f>SUM(E84:E86)</f>
        <v>13123.402343820762</v>
      </c>
      <c r="F83" s="86">
        <f>SUM(F84:F86)</f>
        <v>12789.597656179239</v>
      </c>
      <c r="G83" s="86">
        <f>SUM(G84:G86)</f>
        <v>25913</v>
      </c>
      <c r="H83" s="44"/>
      <c r="I83" s="86">
        <f>SUM(I84:I86)</f>
        <v>16201</v>
      </c>
      <c r="J83" s="44"/>
      <c r="K83" s="86" t="s">
        <v>43</v>
      </c>
      <c r="L83" s="44"/>
      <c r="M83" s="86">
        <f>SUM(M84:M86)</f>
        <v>272</v>
      </c>
      <c r="N83" s="86">
        <f>SUM(N84:N86)</f>
        <v>677</v>
      </c>
      <c r="O83" s="86">
        <f>SUM(O84:O86)</f>
        <v>949</v>
      </c>
      <c r="P83" s="44"/>
      <c r="Q83" s="86">
        <f>SUM(Q84:Q86)</f>
        <v>192</v>
      </c>
    </row>
    <row r="84" spans="1:20" ht="11.25" customHeight="1" x14ac:dyDescent="0.2">
      <c r="A84" s="84"/>
      <c r="B84" s="89">
        <v>2021</v>
      </c>
      <c r="C84" s="46" t="s">
        <v>68</v>
      </c>
      <c r="D84" s="46"/>
      <c r="E84" s="48">
        <v>3271</v>
      </c>
      <c r="F84" s="48">
        <v>3134</v>
      </c>
      <c r="G84" s="47">
        <f>SUM(E84:F84)</f>
        <v>6405</v>
      </c>
      <c r="H84" s="48"/>
      <c r="I84" s="87">
        <v>1910</v>
      </c>
      <c r="J84" s="48"/>
      <c r="K84" s="87"/>
      <c r="L84" s="48"/>
      <c r="M84" s="48">
        <v>114</v>
      </c>
      <c r="N84" s="48">
        <v>130</v>
      </c>
      <c r="O84" s="47">
        <f>SUM(M84:N84)</f>
        <v>244</v>
      </c>
      <c r="P84" s="48"/>
      <c r="Q84" s="48">
        <v>133</v>
      </c>
    </row>
    <row r="85" spans="1:20" ht="11.25" customHeight="1" x14ac:dyDescent="0.2">
      <c r="A85" s="84"/>
      <c r="B85" s="89"/>
      <c r="C85" s="46" t="s">
        <v>69</v>
      </c>
      <c r="D85" s="46"/>
      <c r="E85" s="48">
        <v>9419.4023438207623</v>
      </c>
      <c r="F85" s="48">
        <v>9165.5976561792395</v>
      </c>
      <c r="G85" s="47">
        <f>SUM(E85:F85)</f>
        <v>18585</v>
      </c>
      <c r="H85" s="48"/>
      <c r="I85" s="87">
        <v>14242</v>
      </c>
      <c r="J85" s="48"/>
      <c r="K85" s="87"/>
      <c r="L85" s="48"/>
      <c r="M85" s="48">
        <v>147</v>
      </c>
      <c r="N85" s="48">
        <v>496</v>
      </c>
      <c r="O85" s="47">
        <f>SUM(M85:N85)</f>
        <v>643</v>
      </c>
      <c r="P85" s="48"/>
      <c r="Q85" s="90" t="s">
        <v>56</v>
      </c>
    </row>
    <row r="86" spans="1:20" ht="11.25" customHeight="1" x14ac:dyDescent="0.2">
      <c r="A86" s="84"/>
      <c r="B86" s="89"/>
      <c r="C86" s="46" t="s">
        <v>70</v>
      </c>
      <c r="D86" s="46"/>
      <c r="E86" s="48">
        <v>433</v>
      </c>
      <c r="F86" s="48">
        <v>490</v>
      </c>
      <c r="G86" s="47">
        <f>SUM(E86:F86)</f>
        <v>923</v>
      </c>
      <c r="H86" s="48"/>
      <c r="I86" s="87">
        <v>49</v>
      </c>
      <c r="J86" s="48"/>
      <c r="K86" s="87"/>
      <c r="L86" s="48"/>
      <c r="M86" s="48">
        <v>11</v>
      </c>
      <c r="N86" s="48">
        <v>51</v>
      </c>
      <c r="O86" s="47">
        <f>SUM(M86:N86)</f>
        <v>62</v>
      </c>
      <c r="P86" s="48"/>
      <c r="Q86" s="90">
        <v>59</v>
      </c>
    </row>
    <row r="87" spans="1:20" ht="5.0999999999999996" customHeight="1" x14ac:dyDescent="0.2">
      <c r="A87" s="84"/>
      <c r="B87" s="46"/>
      <c r="C87" s="45"/>
      <c r="D87" s="91"/>
      <c r="E87" s="47"/>
      <c r="F87" s="47"/>
      <c r="G87" s="47"/>
      <c r="H87" s="68"/>
      <c r="I87" s="87"/>
      <c r="J87" s="68"/>
      <c r="K87" s="87"/>
      <c r="L87" s="68"/>
      <c r="M87" s="47"/>
      <c r="N87" s="47"/>
      <c r="O87" s="47"/>
      <c r="P87" s="68"/>
      <c r="Q87" s="47"/>
      <c r="S87" s="58"/>
      <c r="T87" s="58"/>
    </row>
    <row r="88" spans="1:20" s="58" customFormat="1" ht="12" x14ac:dyDescent="0.2">
      <c r="A88" s="84"/>
      <c r="B88" s="85" t="s">
        <v>50</v>
      </c>
      <c r="C88" s="85"/>
      <c r="D88" s="42"/>
      <c r="E88" s="86">
        <f>SUM(E56,E62,E65, E68,E72,E77,E83)</f>
        <v>61434.402343820766</v>
      </c>
      <c r="F88" s="86">
        <f>SUM(F56,F62,F65, F68,F72,F77,F83)</f>
        <v>68211.597656179234</v>
      </c>
      <c r="G88" s="86">
        <f>SUM(G56,G62,G65, G68,G72,G77,G83)</f>
        <v>129646</v>
      </c>
      <c r="H88" s="44"/>
      <c r="I88" s="86">
        <f>I83</f>
        <v>16201</v>
      </c>
      <c r="J88" s="44"/>
      <c r="K88" s="86">
        <f>SUM(K56,K62,K65, K68,K72,K77,K83)</f>
        <v>7423</v>
      </c>
      <c r="L88" s="44"/>
      <c r="M88" s="86">
        <f>SUM(M56,M62,M65, M68,M72,M77,M83)</f>
        <v>912</v>
      </c>
      <c r="N88" s="86">
        <f>SUM(N56,N62,N65, N68,N72,N77,N83)</f>
        <v>2707</v>
      </c>
      <c r="O88" s="86">
        <f>SUM(O56,O62,O65, O68,O72,O77,O83)</f>
        <v>3619</v>
      </c>
      <c r="P88" s="44"/>
      <c r="Q88" s="86">
        <f>SUM(Q56,Q62,Q65, Q68,Q72,Q77,Q83)</f>
        <v>641</v>
      </c>
      <c r="S88" s="20"/>
      <c r="T88" s="20"/>
    </row>
    <row r="89" spans="1:20" ht="8.1" customHeight="1" x14ac:dyDescent="0.2">
      <c r="B89" s="27"/>
      <c r="C89" s="27"/>
      <c r="D89" s="92"/>
      <c r="E89" s="36"/>
      <c r="F89" s="36"/>
      <c r="G89" s="36"/>
      <c r="H89" s="38"/>
      <c r="I89" s="93"/>
      <c r="J89" s="38"/>
      <c r="K89" s="93"/>
      <c r="L89" s="38"/>
      <c r="M89" s="36"/>
      <c r="N89" s="36"/>
      <c r="O89" s="49"/>
      <c r="P89" s="38"/>
      <c r="Q89" s="36"/>
      <c r="S89" s="94"/>
      <c r="T89" s="94"/>
    </row>
    <row r="90" spans="1:20" s="94" customFormat="1" ht="9" x14ac:dyDescent="0.15">
      <c r="B90" s="95" t="s">
        <v>71</v>
      </c>
      <c r="C90" s="94" t="s">
        <v>72</v>
      </c>
      <c r="D90" s="96"/>
      <c r="E90" s="97"/>
      <c r="F90" s="97"/>
      <c r="G90" s="97"/>
      <c r="H90" s="98"/>
      <c r="I90" s="97"/>
      <c r="J90" s="98"/>
      <c r="K90" s="97"/>
      <c r="L90" s="98"/>
      <c r="M90" s="97"/>
      <c r="N90" s="97"/>
      <c r="O90" s="99"/>
      <c r="P90" s="98"/>
      <c r="Q90" s="97"/>
    </row>
    <row r="91" spans="1:20" s="94" customFormat="1" ht="9" x14ac:dyDescent="0.15">
      <c r="B91" s="95" t="s">
        <v>73</v>
      </c>
      <c r="C91" s="94" t="s">
        <v>74</v>
      </c>
      <c r="D91" s="96"/>
      <c r="E91" s="97"/>
      <c r="F91" s="97"/>
      <c r="G91" s="97"/>
      <c r="H91" s="98"/>
      <c r="I91" s="97"/>
      <c r="J91" s="98"/>
      <c r="K91" s="97"/>
      <c r="L91" s="98"/>
      <c r="M91" s="97"/>
      <c r="N91" s="97"/>
      <c r="O91" s="99"/>
      <c r="P91" s="98"/>
      <c r="Q91" s="97"/>
    </row>
    <row r="92" spans="1:20" s="94" customFormat="1" ht="9" x14ac:dyDescent="0.15">
      <c r="B92" s="95" t="s">
        <v>75</v>
      </c>
      <c r="C92" s="94" t="s">
        <v>76</v>
      </c>
      <c r="D92" s="100"/>
      <c r="E92" s="101"/>
      <c r="F92" s="101"/>
      <c r="G92" s="102"/>
      <c r="H92" s="101"/>
      <c r="I92" s="102"/>
      <c r="J92" s="101"/>
      <c r="K92" s="102"/>
      <c r="L92" s="98"/>
      <c r="M92" s="97"/>
      <c r="N92" s="97"/>
      <c r="O92" s="103"/>
      <c r="P92" s="101"/>
      <c r="Q92" s="102"/>
    </row>
    <row r="93" spans="1:20" s="94" customFormat="1" ht="9" x14ac:dyDescent="0.15">
      <c r="B93" s="95" t="s">
        <v>77</v>
      </c>
      <c r="C93" s="94" t="s">
        <v>78</v>
      </c>
      <c r="D93" s="96"/>
      <c r="E93" s="97"/>
      <c r="F93" s="97"/>
      <c r="G93" s="97"/>
      <c r="H93" s="98"/>
      <c r="I93" s="97"/>
      <c r="J93" s="98"/>
      <c r="K93" s="97"/>
      <c r="L93" s="98"/>
      <c r="M93" s="97"/>
      <c r="N93" s="97"/>
      <c r="O93" s="99"/>
      <c r="P93" s="98"/>
      <c r="Q93" s="97"/>
    </row>
    <row r="94" spans="1:20" s="94" customFormat="1" x14ac:dyDescent="0.2">
      <c r="B94" s="95" t="s">
        <v>79</v>
      </c>
      <c r="C94" s="94" t="s">
        <v>80</v>
      </c>
      <c r="D94" s="96"/>
      <c r="E94" s="97"/>
      <c r="F94" s="97"/>
      <c r="G94" s="97"/>
      <c r="H94" s="98"/>
      <c r="I94" s="97"/>
      <c r="J94" s="98"/>
      <c r="K94" s="97"/>
      <c r="L94" s="98"/>
      <c r="M94" s="97"/>
      <c r="N94" s="97"/>
      <c r="O94" s="99"/>
      <c r="P94" s="98"/>
      <c r="Q94" s="97"/>
      <c r="S94" s="20"/>
      <c r="T94" s="20"/>
    </row>
  </sheetData>
  <sheetProtection password="DA83" sheet="1" objects="1" scenarios="1"/>
  <mergeCells count="11">
    <mergeCell ref="A40:A54"/>
    <mergeCell ref="B41:B45"/>
    <mergeCell ref="A56:A88"/>
    <mergeCell ref="B78:B81"/>
    <mergeCell ref="B84:B86"/>
    <mergeCell ref="A1:Q1"/>
    <mergeCell ref="E3:G3"/>
    <mergeCell ref="I3:I4"/>
    <mergeCell ref="M3:O3"/>
    <mergeCell ref="A6:A24"/>
    <mergeCell ref="A26:A38"/>
  </mergeCells>
  <printOptions horizontalCentered="1" verticalCentered="1"/>
  <pageMargins left="0" right="0" top="0" bottom="0" header="0" footer="0"/>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8"/>
  <sheetViews>
    <sheetView showGridLines="0" zoomScaleNormal="100" workbookViewId="0">
      <pane xSplit="1" ySplit="5" topLeftCell="B6" activePane="bottomRight" state="frozen"/>
      <selection sqref="A1:D1"/>
      <selection pane="topRight" sqref="A1:D1"/>
      <selection pane="bottomLeft" sqref="A1:D1"/>
      <selection pane="bottomRight" activeCell="R11" sqref="R11"/>
    </sheetView>
  </sheetViews>
  <sheetFormatPr baseColWidth="10" defaultRowHeight="11.25" x14ac:dyDescent="0.2"/>
  <cols>
    <col min="1" max="1" width="3" style="20" bestFit="1" customWidth="1"/>
    <col min="2" max="2" width="2.85546875" style="20" customWidth="1"/>
    <col min="3" max="3" width="24.28515625" style="108" customWidth="1"/>
    <col min="4" max="4" width="9.28515625" style="109" hidden="1" customWidth="1"/>
    <col min="5" max="5" width="9.28515625" style="105" hidden="1" customWidth="1"/>
    <col min="6" max="6" width="9.28515625" style="154" hidden="1" customWidth="1"/>
    <col min="7" max="7" width="9.28515625" style="163" hidden="1" customWidth="1"/>
    <col min="8" max="8" width="8" style="163" hidden="1" customWidth="1"/>
    <col min="9" max="9" width="8.42578125" style="109" hidden="1" customWidth="1"/>
    <col min="10" max="10" width="8.42578125" style="105" hidden="1" customWidth="1"/>
    <col min="11" max="11" width="8.42578125" style="156" hidden="1" customWidth="1"/>
    <col min="12" max="12" width="7.5703125" style="109" customWidth="1"/>
    <col min="13" max="13" width="3.28515625" style="20" customWidth="1"/>
    <col min="14" max="14" width="3.5703125" style="20" bestFit="1" customWidth="1"/>
    <col min="15" max="15" width="2.85546875" style="20" customWidth="1"/>
    <col min="16" max="16" width="3.85546875" style="20" customWidth="1"/>
    <col min="17" max="17" width="20.28515625" style="20" bestFit="1" customWidth="1"/>
    <col min="18" max="16384" width="11.42578125" style="20"/>
  </cols>
  <sheetData>
    <row r="1" spans="1:18" ht="18" customHeight="1" x14ac:dyDescent="0.25">
      <c r="A1" s="107" t="s">
        <v>83</v>
      </c>
      <c r="B1" s="107"/>
      <c r="C1" s="107"/>
      <c r="D1" s="107"/>
      <c r="E1" s="107"/>
      <c r="F1" s="107"/>
      <c r="G1" s="107"/>
      <c r="H1" s="107"/>
      <c r="I1" s="107"/>
      <c r="J1" s="107"/>
      <c r="K1" s="107"/>
      <c r="L1" s="107"/>
      <c r="M1" s="19"/>
      <c r="N1" s="19"/>
      <c r="O1" s="19"/>
    </row>
    <row r="2" spans="1:18" s="21" customFormat="1" ht="5.0999999999999996" customHeight="1" x14ac:dyDescent="0.2">
      <c r="A2" s="22"/>
      <c r="B2" s="22"/>
      <c r="C2" s="22"/>
      <c r="D2" s="24"/>
      <c r="E2" s="24"/>
      <c r="F2" s="24"/>
      <c r="G2" s="24"/>
      <c r="H2" s="24"/>
      <c r="I2" s="24"/>
      <c r="J2" s="24"/>
      <c r="K2" s="26"/>
      <c r="L2" s="24"/>
      <c r="M2" s="22"/>
      <c r="N2" s="22"/>
      <c r="O2" s="27"/>
    </row>
    <row r="3" spans="1:18" s="21" customFormat="1" ht="10.5" customHeight="1" x14ac:dyDescent="0.2">
      <c r="A3" s="22"/>
      <c r="B3" s="22"/>
      <c r="C3" s="22"/>
      <c r="D3" s="28" t="s">
        <v>33</v>
      </c>
      <c r="E3" s="28"/>
      <c r="F3" s="28"/>
      <c r="G3" s="30" t="s">
        <v>84</v>
      </c>
      <c r="H3" s="26"/>
      <c r="I3" s="28" t="s">
        <v>35</v>
      </c>
      <c r="J3" s="28"/>
      <c r="K3" s="28"/>
      <c r="L3" s="26"/>
      <c r="M3" s="22"/>
      <c r="N3" s="22"/>
      <c r="O3" s="27"/>
    </row>
    <row r="4" spans="1:18" ht="12" x14ac:dyDescent="0.2">
      <c r="A4" s="27"/>
      <c r="B4" s="31"/>
      <c r="C4" s="27"/>
      <c r="D4" s="33" t="s">
        <v>36</v>
      </c>
      <c r="E4" s="33" t="s">
        <v>37</v>
      </c>
      <c r="F4" s="33" t="s">
        <v>38</v>
      </c>
      <c r="G4" s="30"/>
      <c r="H4" s="33" t="s">
        <v>39</v>
      </c>
      <c r="I4" s="33" t="s">
        <v>36</v>
      </c>
      <c r="J4" s="33" t="s">
        <v>37</v>
      </c>
      <c r="K4" s="33" t="s">
        <v>38</v>
      </c>
      <c r="L4" s="33" t="s">
        <v>40</v>
      </c>
      <c r="M4" s="27"/>
      <c r="N4" s="27"/>
      <c r="O4" s="27"/>
      <c r="Q4" s="45" t="s">
        <v>46</v>
      </c>
    </row>
    <row r="5" spans="1:18" ht="5.0999999999999996" customHeight="1" x14ac:dyDescent="0.2">
      <c r="B5" s="31"/>
      <c r="E5" s="36"/>
      <c r="F5" s="110"/>
      <c r="G5" s="111"/>
      <c r="H5" s="111"/>
      <c r="J5" s="36"/>
      <c r="K5" s="112"/>
      <c r="L5" s="113"/>
      <c r="M5" s="27"/>
      <c r="N5" s="27"/>
      <c r="O5" s="27"/>
    </row>
    <row r="6" spans="1:18" ht="12" x14ac:dyDescent="0.2">
      <c r="A6" s="114" t="s">
        <v>41</v>
      </c>
      <c r="B6" s="115" t="s">
        <v>85</v>
      </c>
      <c r="C6" s="116"/>
      <c r="D6" s="117">
        <f t="shared" ref="D6:F6" si="0">SUM(D7:D10)</f>
        <v>4943</v>
      </c>
      <c r="E6" s="118">
        <f t="shared" si="0"/>
        <v>4555</v>
      </c>
      <c r="F6" s="119">
        <f t="shared" si="0"/>
        <v>9498</v>
      </c>
      <c r="G6" s="120" t="s">
        <v>43</v>
      </c>
      <c r="H6" s="120">
        <f t="shared" ref="H6:L6" si="1">SUM(H7:H10)</f>
        <v>605</v>
      </c>
      <c r="I6" s="117">
        <f t="shared" si="1"/>
        <v>0</v>
      </c>
      <c r="J6" s="118">
        <f t="shared" si="1"/>
        <v>255</v>
      </c>
      <c r="K6" s="119">
        <f t="shared" si="1"/>
        <v>255</v>
      </c>
      <c r="L6" s="117">
        <f t="shared" si="1"/>
        <v>118</v>
      </c>
      <c r="Q6" s="21" t="s">
        <v>82</v>
      </c>
      <c r="R6" s="33" t="s">
        <v>81</v>
      </c>
    </row>
    <row r="7" spans="1:18" ht="12" x14ac:dyDescent="0.2">
      <c r="A7" s="114"/>
      <c r="B7" s="45"/>
      <c r="C7" s="121" t="s">
        <v>44</v>
      </c>
      <c r="D7" s="122">
        <v>29</v>
      </c>
      <c r="E7" s="47">
        <v>22</v>
      </c>
      <c r="F7" s="123">
        <f>SUM(D7:E7)</f>
        <v>51</v>
      </c>
      <c r="G7" s="124"/>
      <c r="H7" s="124">
        <v>11</v>
      </c>
      <c r="I7" s="122">
        <v>0</v>
      </c>
      <c r="J7" s="47">
        <v>3</v>
      </c>
      <c r="K7" s="123">
        <f>SUM(I7:J7)</f>
        <v>3</v>
      </c>
      <c r="L7" s="122">
        <v>2</v>
      </c>
      <c r="Q7" s="41" t="s">
        <v>42</v>
      </c>
      <c r="R7" s="47">
        <v>997</v>
      </c>
    </row>
    <row r="8" spans="1:18" ht="12" x14ac:dyDescent="0.2">
      <c r="A8" s="114"/>
      <c r="B8" s="45"/>
      <c r="C8" s="121" t="s">
        <v>45</v>
      </c>
      <c r="D8" s="122">
        <v>325</v>
      </c>
      <c r="E8" s="47">
        <v>322</v>
      </c>
      <c r="F8" s="123">
        <f>SUM(D8:E8)</f>
        <v>647</v>
      </c>
      <c r="G8" s="124"/>
      <c r="H8" s="124">
        <v>61</v>
      </c>
      <c r="I8" s="122">
        <v>0</v>
      </c>
      <c r="J8" s="47">
        <v>7</v>
      </c>
      <c r="K8" s="123">
        <f>SUM(I8:J8)</f>
        <v>7</v>
      </c>
      <c r="L8" s="122">
        <v>10</v>
      </c>
      <c r="Q8" s="41" t="s">
        <v>48</v>
      </c>
      <c r="R8" s="47">
        <v>1704</v>
      </c>
    </row>
    <row r="9" spans="1:18" ht="12" x14ac:dyDescent="0.2">
      <c r="A9" s="114"/>
      <c r="B9" s="45"/>
      <c r="C9" s="121" t="s">
        <v>57</v>
      </c>
      <c r="D9" s="122">
        <v>681</v>
      </c>
      <c r="E9" s="47">
        <v>657</v>
      </c>
      <c r="F9" s="123">
        <f>SUM(D9:E9)</f>
        <v>1338</v>
      </c>
      <c r="G9" s="124"/>
      <c r="H9" s="124">
        <v>107</v>
      </c>
      <c r="I9" s="122">
        <v>0</v>
      </c>
      <c r="J9" s="47">
        <v>56</v>
      </c>
      <c r="K9" s="123">
        <f>SUM(I9:J9)</f>
        <v>56</v>
      </c>
      <c r="L9" s="122">
        <v>39</v>
      </c>
      <c r="Q9" s="41" t="s">
        <v>49</v>
      </c>
      <c r="R9" s="47">
        <v>484</v>
      </c>
    </row>
    <row r="10" spans="1:18" ht="15" x14ac:dyDescent="0.25">
      <c r="A10" s="114"/>
      <c r="B10" s="45"/>
      <c r="C10" s="121" t="s">
        <v>47</v>
      </c>
      <c r="D10" s="122">
        <v>3908</v>
      </c>
      <c r="E10" s="47">
        <v>3554</v>
      </c>
      <c r="F10" s="123">
        <f>SUM(D10:E10)</f>
        <v>7462</v>
      </c>
      <c r="G10" s="124"/>
      <c r="H10" s="124">
        <v>426</v>
      </c>
      <c r="I10" s="122">
        <v>0</v>
      </c>
      <c r="J10" s="47">
        <v>189</v>
      </c>
      <c r="K10" s="123">
        <f>SUM(I10:J10)</f>
        <v>189</v>
      </c>
      <c r="L10" s="122">
        <v>67</v>
      </c>
      <c r="Q10" s="85" t="s">
        <v>60</v>
      </c>
      <c r="R10" s="168">
        <v>11</v>
      </c>
    </row>
    <row r="11" spans="1:18" ht="15" x14ac:dyDescent="0.25">
      <c r="A11" s="114"/>
      <c r="B11" s="42"/>
      <c r="C11" s="125"/>
      <c r="D11" s="126"/>
      <c r="E11" s="52"/>
      <c r="F11" s="127"/>
      <c r="G11" s="128"/>
      <c r="H11" s="128"/>
      <c r="I11" s="126"/>
      <c r="J11" s="52"/>
      <c r="K11" s="123"/>
      <c r="L11" s="129"/>
      <c r="Q11" s="85" t="s">
        <v>62</v>
      </c>
      <c r="R11" s="168">
        <v>25</v>
      </c>
    </row>
    <row r="12" spans="1:18" s="21" customFormat="1" ht="10.5" customHeight="1" x14ac:dyDescent="0.2">
      <c r="A12" s="114"/>
      <c r="B12" s="115" t="s">
        <v>42</v>
      </c>
      <c r="C12" s="116"/>
      <c r="D12" s="117">
        <f t="shared" ref="D12:L12" si="2">SUM(D13:D16)</f>
        <v>56812</v>
      </c>
      <c r="E12" s="118">
        <f t="shared" si="2"/>
        <v>56481</v>
      </c>
      <c r="F12" s="119">
        <f t="shared" si="2"/>
        <v>113293</v>
      </c>
      <c r="G12" s="120" t="s">
        <v>43</v>
      </c>
      <c r="H12" s="120">
        <f t="shared" si="2"/>
        <v>5310</v>
      </c>
      <c r="I12" s="117">
        <f t="shared" si="2"/>
        <v>120</v>
      </c>
      <c r="J12" s="118">
        <f t="shared" si="2"/>
        <v>5160</v>
      </c>
      <c r="K12" s="119">
        <f t="shared" si="2"/>
        <v>5280</v>
      </c>
      <c r="L12" s="117">
        <f t="shared" si="2"/>
        <v>2115</v>
      </c>
      <c r="M12" s="22"/>
      <c r="N12" s="22"/>
      <c r="Q12" s="85" t="s">
        <v>64</v>
      </c>
      <c r="R12" s="20">
        <v>30</v>
      </c>
    </row>
    <row r="13" spans="1:18" ht="12" x14ac:dyDescent="0.2">
      <c r="A13" s="114"/>
      <c r="B13" s="45"/>
      <c r="C13" s="121" t="s">
        <v>44</v>
      </c>
      <c r="D13" s="122">
        <v>12777</v>
      </c>
      <c r="E13" s="47">
        <v>12832</v>
      </c>
      <c r="F13" s="123">
        <f>SUM(D13:E13)</f>
        <v>25609</v>
      </c>
      <c r="G13" s="130"/>
      <c r="H13" s="130">
        <v>1211</v>
      </c>
      <c r="I13" s="131">
        <v>10</v>
      </c>
      <c r="J13" s="48">
        <v>1201</v>
      </c>
      <c r="K13" s="123">
        <f>SUM(I13:J13)</f>
        <v>1211</v>
      </c>
      <c r="L13" s="122">
        <v>286</v>
      </c>
      <c r="M13" s="27"/>
      <c r="N13" s="27"/>
      <c r="R13" s="166">
        <f>SUM(R7:R12)</f>
        <v>3251</v>
      </c>
    </row>
    <row r="14" spans="1:18" ht="12" x14ac:dyDescent="0.2">
      <c r="A14" s="114"/>
      <c r="B14" s="45"/>
      <c r="C14" s="121" t="s">
        <v>45</v>
      </c>
      <c r="D14" s="122">
        <v>1702</v>
      </c>
      <c r="E14" s="47">
        <v>1784</v>
      </c>
      <c r="F14" s="123">
        <f>SUM(D14:E14)</f>
        <v>3486</v>
      </c>
      <c r="G14" s="130"/>
      <c r="H14" s="130">
        <v>508</v>
      </c>
      <c r="I14" s="131">
        <v>42</v>
      </c>
      <c r="J14" s="48">
        <v>436</v>
      </c>
      <c r="K14" s="123">
        <f>SUM(I14:J14)</f>
        <v>478</v>
      </c>
      <c r="L14" s="122">
        <v>506</v>
      </c>
      <c r="M14" s="27"/>
      <c r="N14" s="27"/>
    </row>
    <row r="15" spans="1:18" ht="12" x14ac:dyDescent="0.2">
      <c r="A15" s="114"/>
      <c r="B15" s="45"/>
      <c r="C15" s="121" t="s">
        <v>46</v>
      </c>
      <c r="D15" s="122">
        <v>35516</v>
      </c>
      <c r="E15" s="47">
        <v>34987</v>
      </c>
      <c r="F15" s="123">
        <f>SUM(D15:E15)</f>
        <v>70503</v>
      </c>
      <c r="G15" s="130"/>
      <c r="H15" s="130">
        <v>2990</v>
      </c>
      <c r="I15" s="131">
        <v>60</v>
      </c>
      <c r="J15" s="48">
        <v>2930</v>
      </c>
      <c r="K15" s="123">
        <f>SUM(I15:J15)</f>
        <v>2990</v>
      </c>
      <c r="L15" s="122">
        <v>997</v>
      </c>
      <c r="M15" s="27"/>
      <c r="N15" s="27"/>
    </row>
    <row r="16" spans="1:18" ht="12" x14ac:dyDescent="0.2">
      <c r="A16" s="114"/>
      <c r="B16" s="45"/>
      <c r="C16" s="121" t="s">
        <v>47</v>
      </c>
      <c r="D16" s="122">
        <v>6817</v>
      </c>
      <c r="E16" s="47">
        <v>6878</v>
      </c>
      <c r="F16" s="123">
        <f>SUM(D16:E16)</f>
        <v>13695</v>
      </c>
      <c r="G16" s="130"/>
      <c r="H16" s="130">
        <v>601</v>
      </c>
      <c r="I16" s="131">
        <v>8</v>
      </c>
      <c r="J16" s="48">
        <v>593</v>
      </c>
      <c r="K16" s="123">
        <f>SUM(I16:J16)</f>
        <v>601</v>
      </c>
      <c r="L16" s="122">
        <v>326</v>
      </c>
      <c r="M16" s="27"/>
      <c r="N16" s="27"/>
    </row>
    <row r="17" spans="1:18" ht="5.0999999999999996" customHeight="1" x14ac:dyDescent="0.2">
      <c r="A17" s="114"/>
      <c r="B17" s="46"/>
      <c r="C17" s="125"/>
      <c r="D17" s="126"/>
      <c r="E17" s="52"/>
      <c r="F17" s="127"/>
      <c r="G17" s="132"/>
      <c r="H17" s="132"/>
      <c r="I17" s="126"/>
      <c r="J17" s="52"/>
      <c r="K17" s="123"/>
      <c r="L17" s="129"/>
      <c r="M17" s="27"/>
      <c r="N17" s="27"/>
      <c r="Q17" s="21"/>
      <c r="R17" s="21"/>
    </row>
    <row r="18" spans="1:18" s="21" customFormat="1" ht="12" x14ac:dyDescent="0.2">
      <c r="A18" s="114"/>
      <c r="B18" s="115" t="s">
        <v>48</v>
      </c>
      <c r="C18" s="116"/>
      <c r="D18" s="117">
        <f>SUM(D19:D22)</f>
        <v>207388</v>
      </c>
      <c r="E18" s="118">
        <f>SUM(E19:E22)</f>
        <v>200427</v>
      </c>
      <c r="F18" s="119">
        <f>SUM(F19:F22)</f>
        <v>407815</v>
      </c>
      <c r="G18" s="120">
        <f>SUM(G19:G22)</f>
        <v>66131</v>
      </c>
      <c r="H18" s="120">
        <f t="shared" ref="H18:L18" si="3">SUM(H19:H22)</f>
        <v>16495</v>
      </c>
      <c r="I18" s="117">
        <f t="shared" si="3"/>
        <v>3922</v>
      </c>
      <c r="J18" s="118">
        <f t="shared" si="3"/>
        <v>12599</v>
      </c>
      <c r="K18" s="119">
        <f t="shared" si="3"/>
        <v>16521</v>
      </c>
      <c r="L18" s="117">
        <f t="shared" si="3"/>
        <v>2690</v>
      </c>
      <c r="M18" s="22"/>
      <c r="N18" s="22"/>
      <c r="Q18" s="20"/>
      <c r="R18" s="20"/>
    </row>
    <row r="19" spans="1:18" ht="12" x14ac:dyDescent="0.2">
      <c r="A19" s="114"/>
      <c r="B19" s="45"/>
      <c r="C19" s="121" t="s">
        <v>44</v>
      </c>
      <c r="D19" s="122">
        <v>45616</v>
      </c>
      <c r="E19" s="47">
        <v>44502</v>
      </c>
      <c r="F19" s="123">
        <f>SUM(D19:E19)</f>
        <v>90118</v>
      </c>
      <c r="G19" s="130">
        <v>15103</v>
      </c>
      <c r="H19" s="130">
        <v>3741</v>
      </c>
      <c r="I19" s="131">
        <v>849</v>
      </c>
      <c r="J19" s="48">
        <v>2892</v>
      </c>
      <c r="K19" s="123">
        <f>SUM(I19:J19)</f>
        <v>3741</v>
      </c>
      <c r="L19" s="122">
        <v>486</v>
      </c>
      <c r="M19" s="27"/>
      <c r="N19" s="27"/>
    </row>
    <row r="20" spans="1:18" ht="12" x14ac:dyDescent="0.2">
      <c r="A20" s="114"/>
      <c r="B20" s="45"/>
      <c r="C20" s="121" t="s">
        <v>45</v>
      </c>
      <c r="D20" s="122">
        <v>1119</v>
      </c>
      <c r="E20" s="47">
        <v>1141</v>
      </c>
      <c r="F20" s="123">
        <f>SUM(D20:E20)</f>
        <v>2260</v>
      </c>
      <c r="G20" s="130">
        <v>331</v>
      </c>
      <c r="H20" s="130">
        <v>263</v>
      </c>
      <c r="I20" s="131">
        <v>52</v>
      </c>
      <c r="J20" s="48">
        <v>237</v>
      </c>
      <c r="K20" s="123">
        <f>SUM(I20:J20)</f>
        <v>289</v>
      </c>
      <c r="L20" s="122">
        <v>263</v>
      </c>
      <c r="M20" s="27"/>
      <c r="N20" s="27"/>
    </row>
    <row r="21" spans="1:18" ht="12" x14ac:dyDescent="0.2">
      <c r="A21" s="114"/>
      <c r="B21" s="45"/>
      <c r="C21" s="121" t="s">
        <v>46</v>
      </c>
      <c r="D21" s="122">
        <v>141652</v>
      </c>
      <c r="E21" s="47">
        <v>136214</v>
      </c>
      <c r="F21" s="123">
        <f>SUM(D21:E21)</f>
        <v>277866</v>
      </c>
      <c r="G21" s="130">
        <v>45307</v>
      </c>
      <c r="H21" s="130">
        <v>11191</v>
      </c>
      <c r="I21" s="131">
        <v>2881</v>
      </c>
      <c r="J21" s="48">
        <v>8310</v>
      </c>
      <c r="K21" s="123">
        <f>SUM(I21:J21)</f>
        <v>11191</v>
      </c>
      <c r="L21" s="122">
        <v>1704</v>
      </c>
      <c r="M21" s="27"/>
      <c r="N21" s="27"/>
    </row>
    <row r="22" spans="1:18" ht="12" x14ac:dyDescent="0.2">
      <c r="A22" s="114"/>
      <c r="B22" s="45"/>
      <c r="C22" s="121" t="s">
        <v>47</v>
      </c>
      <c r="D22" s="122">
        <v>19001</v>
      </c>
      <c r="E22" s="47">
        <v>18570</v>
      </c>
      <c r="F22" s="123">
        <f>SUM(D22:E22)</f>
        <v>37571</v>
      </c>
      <c r="G22" s="130">
        <v>5390</v>
      </c>
      <c r="H22" s="130">
        <v>1300</v>
      </c>
      <c r="I22" s="131">
        <v>140</v>
      </c>
      <c r="J22" s="48">
        <v>1160</v>
      </c>
      <c r="K22" s="123">
        <f>SUM(I22:J22)</f>
        <v>1300</v>
      </c>
      <c r="L22" s="122">
        <v>237</v>
      </c>
      <c r="M22" s="27"/>
      <c r="N22" s="27"/>
    </row>
    <row r="23" spans="1:18" ht="5.0999999999999996" customHeight="1" x14ac:dyDescent="0.2">
      <c r="A23" s="114"/>
      <c r="B23" s="46"/>
      <c r="C23" s="125"/>
      <c r="D23" s="126"/>
      <c r="E23" s="52"/>
      <c r="F23" s="127"/>
      <c r="G23" s="132"/>
      <c r="H23" s="132"/>
      <c r="I23" s="126"/>
      <c r="J23" s="52"/>
      <c r="K23" s="123"/>
      <c r="L23" s="129"/>
      <c r="M23" s="27"/>
      <c r="N23" s="27"/>
      <c r="Q23" s="21"/>
      <c r="R23" s="21"/>
    </row>
    <row r="24" spans="1:18" s="21" customFormat="1" ht="12" x14ac:dyDescent="0.2">
      <c r="A24" s="114"/>
      <c r="B24" s="115" t="s">
        <v>49</v>
      </c>
      <c r="C24" s="116"/>
      <c r="D24" s="117">
        <f t="shared" ref="D24:L24" si="4">SUM(D25:D28)</f>
        <v>92823</v>
      </c>
      <c r="E24" s="118">
        <f t="shared" si="4"/>
        <v>92530</v>
      </c>
      <c r="F24" s="119">
        <f t="shared" si="4"/>
        <v>185353</v>
      </c>
      <c r="G24" s="120">
        <f>SUM(G25:G28)</f>
        <v>59156</v>
      </c>
      <c r="H24" s="120">
        <f t="shared" si="4"/>
        <v>6678</v>
      </c>
      <c r="I24" s="117">
        <f t="shared" si="4"/>
        <v>4598</v>
      </c>
      <c r="J24" s="118">
        <f t="shared" si="4"/>
        <v>6206</v>
      </c>
      <c r="K24" s="119">
        <f t="shared" si="4"/>
        <v>10804</v>
      </c>
      <c r="L24" s="117">
        <f t="shared" si="4"/>
        <v>1016</v>
      </c>
      <c r="M24" s="22"/>
      <c r="N24" s="22"/>
      <c r="Q24" s="20"/>
      <c r="R24" s="20"/>
    </row>
    <row r="25" spans="1:18" ht="12" x14ac:dyDescent="0.2">
      <c r="A25" s="114"/>
      <c r="B25" s="45"/>
      <c r="C25" s="121" t="s">
        <v>44</v>
      </c>
      <c r="D25" s="122">
        <v>21635</v>
      </c>
      <c r="E25" s="47">
        <v>21315</v>
      </c>
      <c r="F25" s="123">
        <f>SUM(D25:E25)</f>
        <v>42950</v>
      </c>
      <c r="G25" s="130">
        <v>13596</v>
      </c>
      <c r="H25" s="130">
        <v>1686</v>
      </c>
      <c r="I25" s="131">
        <v>1085</v>
      </c>
      <c r="J25" s="48">
        <v>1420</v>
      </c>
      <c r="K25" s="123">
        <f>SUM(I25:J25)</f>
        <v>2505</v>
      </c>
      <c r="L25" s="122">
        <v>231</v>
      </c>
      <c r="M25" s="27"/>
      <c r="N25" s="27"/>
    </row>
    <row r="26" spans="1:18" ht="12" x14ac:dyDescent="0.2">
      <c r="A26" s="114"/>
      <c r="B26" s="45"/>
      <c r="C26" s="133" t="s">
        <v>45</v>
      </c>
      <c r="D26" s="122">
        <v>744</v>
      </c>
      <c r="E26" s="47">
        <v>703</v>
      </c>
      <c r="F26" s="123">
        <f>SUM(D26:E26)</f>
        <v>1447</v>
      </c>
      <c r="G26" s="130">
        <v>471</v>
      </c>
      <c r="H26" s="130">
        <v>169</v>
      </c>
      <c r="I26" s="131">
        <v>46</v>
      </c>
      <c r="J26" s="48">
        <v>133</v>
      </c>
      <c r="K26" s="123">
        <f>SUM(I26:J26)</f>
        <v>179</v>
      </c>
      <c r="L26" s="122">
        <v>169</v>
      </c>
      <c r="M26" s="27"/>
      <c r="N26" s="27"/>
    </row>
    <row r="27" spans="1:18" ht="12" x14ac:dyDescent="0.2">
      <c r="A27" s="114"/>
      <c r="B27" s="45"/>
      <c r="C27" s="121" t="s">
        <v>46</v>
      </c>
      <c r="D27" s="122">
        <v>63202</v>
      </c>
      <c r="E27" s="47">
        <v>63017</v>
      </c>
      <c r="F27" s="123">
        <f>SUM(D27:E27)</f>
        <v>126219</v>
      </c>
      <c r="G27" s="130">
        <v>40578</v>
      </c>
      <c r="H27" s="130">
        <v>4162</v>
      </c>
      <c r="I27" s="131">
        <v>2934</v>
      </c>
      <c r="J27" s="48">
        <v>3774</v>
      </c>
      <c r="K27" s="123">
        <f>SUM(I27:J27)</f>
        <v>6708</v>
      </c>
      <c r="L27" s="122">
        <v>484</v>
      </c>
      <c r="M27" s="27"/>
      <c r="N27" s="27"/>
    </row>
    <row r="28" spans="1:18" ht="12" x14ac:dyDescent="0.2">
      <c r="A28" s="114"/>
      <c r="B28" s="45"/>
      <c r="C28" s="121" t="s">
        <v>47</v>
      </c>
      <c r="D28" s="122">
        <v>7242</v>
      </c>
      <c r="E28" s="47">
        <v>7495</v>
      </c>
      <c r="F28" s="123">
        <f>SUM(D28:E28)</f>
        <v>14737</v>
      </c>
      <c r="G28" s="130">
        <v>4511</v>
      </c>
      <c r="H28" s="130">
        <v>661</v>
      </c>
      <c r="I28" s="131">
        <v>533</v>
      </c>
      <c r="J28" s="48">
        <v>879</v>
      </c>
      <c r="K28" s="123">
        <f>SUM(I28:J28)</f>
        <v>1412</v>
      </c>
      <c r="L28" s="122">
        <v>132</v>
      </c>
      <c r="M28" s="27"/>
      <c r="N28" s="27"/>
    </row>
    <row r="29" spans="1:18" ht="5.0999999999999996" customHeight="1" x14ac:dyDescent="0.2">
      <c r="A29" s="114"/>
      <c r="B29" s="46"/>
      <c r="C29" s="125"/>
      <c r="D29" s="134"/>
      <c r="E29" s="57"/>
      <c r="F29" s="123"/>
      <c r="G29" s="132"/>
      <c r="H29" s="132"/>
      <c r="I29" s="126"/>
      <c r="J29" s="52"/>
      <c r="K29" s="123"/>
      <c r="L29" s="129"/>
      <c r="M29" s="27"/>
      <c r="N29" s="27"/>
      <c r="Q29" s="58"/>
      <c r="R29" s="58"/>
    </row>
    <row r="30" spans="1:18" s="58" customFormat="1" ht="12" x14ac:dyDescent="0.2">
      <c r="A30" s="114"/>
      <c r="B30" s="115" t="s">
        <v>50</v>
      </c>
      <c r="C30" s="116"/>
      <c r="D30" s="117">
        <f t="shared" ref="D30:L30" si="5">SUM(D6,D12,D18,D24)</f>
        <v>361966</v>
      </c>
      <c r="E30" s="117">
        <f t="shared" si="5"/>
        <v>353993</v>
      </c>
      <c r="F30" s="117">
        <f t="shared" si="5"/>
        <v>715959</v>
      </c>
      <c r="G30" s="117">
        <f t="shared" si="5"/>
        <v>125287</v>
      </c>
      <c r="H30" s="117">
        <f t="shared" si="5"/>
        <v>29088</v>
      </c>
      <c r="I30" s="117">
        <f t="shared" si="5"/>
        <v>8640</v>
      </c>
      <c r="J30" s="117">
        <f t="shared" si="5"/>
        <v>24220</v>
      </c>
      <c r="K30" s="117">
        <f t="shared" si="5"/>
        <v>32860</v>
      </c>
      <c r="L30" s="117">
        <f t="shared" si="5"/>
        <v>5939</v>
      </c>
      <c r="Q30" s="20"/>
      <c r="R30" s="20"/>
    </row>
    <row r="31" spans="1:18" ht="8.1" customHeight="1" x14ac:dyDescent="0.2">
      <c r="A31" s="59"/>
      <c r="B31" s="45"/>
      <c r="C31" s="121"/>
      <c r="D31" s="129"/>
      <c r="E31" s="61"/>
      <c r="F31" s="127"/>
      <c r="G31" s="135"/>
      <c r="H31" s="135"/>
      <c r="I31" s="129"/>
      <c r="J31" s="61"/>
      <c r="K31" s="123"/>
      <c r="L31" s="129"/>
      <c r="Q31" s="21"/>
      <c r="R31" s="21"/>
    </row>
    <row r="32" spans="1:18" s="21" customFormat="1" ht="12" hidden="1" x14ac:dyDescent="0.2">
      <c r="A32" s="63" t="s">
        <v>86</v>
      </c>
      <c r="B32" s="64" t="s">
        <v>52</v>
      </c>
      <c r="C32" s="136"/>
      <c r="D32" s="137">
        <f t="shared" ref="D32:L32" si="6">SUM(D33:D36)</f>
        <v>69124</v>
      </c>
      <c r="E32" s="65">
        <f t="shared" si="6"/>
        <v>77082</v>
      </c>
      <c r="F32" s="138">
        <f t="shared" si="6"/>
        <v>146206</v>
      </c>
      <c r="G32" s="139">
        <f t="shared" si="6"/>
        <v>35722</v>
      </c>
      <c r="H32" s="139">
        <f t="shared" si="6"/>
        <v>4712</v>
      </c>
      <c r="I32" s="137">
        <f t="shared" si="6"/>
        <v>5092</v>
      </c>
      <c r="J32" s="65">
        <f t="shared" si="6"/>
        <v>5562</v>
      </c>
      <c r="K32" s="138">
        <f t="shared" si="6"/>
        <v>10654</v>
      </c>
      <c r="L32" s="137">
        <f t="shared" si="6"/>
        <v>591</v>
      </c>
      <c r="M32" s="22"/>
      <c r="N32" s="22"/>
      <c r="Q32" s="20"/>
      <c r="R32" s="20"/>
    </row>
    <row r="33" spans="1:18" ht="12" hidden="1" x14ac:dyDescent="0.2">
      <c r="A33" s="63"/>
      <c r="B33" s="45"/>
      <c r="C33" s="121" t="s">
        <v>53</v>
      </c>
      <c r="D33" s="122">
        <v>34</v>
      </c>
      <c r="E33" s="54">
        <v>99</v>
      </c>
      <c r="F33" s="123">
        <f>SUM(D33:E33)</f>
        <v>133</v>
      </c>
      <c r="G33" s="140">
        <v>27</v>
      </c>
      <c r="H33" s="140">
        <v>5</v>
      </c>
      <c r="I33" s="141">
        <v>10</v>
      </c>
      <c r="J33" s="67">
        <v>12</v>
      </c>
      <c r="K33" s="123">
        <f>SUM(I33:J33)</f>
        <v>22</v>
      </c>
      <c r="L33" s="131">
        <v>1</v>
      </c>
      <c r="M33" s="27"/>
      <c r="N33" s="27"/>
    </row>
    <row r="34" spans="1:18" ht="10.5" hidden="1" customHeight="1" x14ac:dyDescent="0.2">
      <c r="A34" s="63"/>
      <c r="B34" s="45"/>
      <c r="C34" s="121" t="s">
        <v>44</v>
      </c>
      <c r="D34" s="122">
        <v>40999</v>
      </c>
      <c r="E34" s="54">
        <v>46522</v>
      </c>
      <c r="F34" s="123">
        <f>SUM(D34:E34)</f>
        <v>87521</v>
      </c>
      <c r="G34" s="140">
        <v>20708</v>
      </c>
      <c r="H34" s="140">
        <v>2793</v>
      </c>
      <c r="I34" s="141">
        <v>2659</v>
      </c>
      <c r="J34" s="67">
        <v>2911</v>
      </c>
      <c r="K34" s="123">
        <f>SUM(I34:J34)</f>
        <v>5570</v>
      </c>
      <c r="L34" s="131">
        <v>360</v>
      </c>
      <c r="M34" s="69"/>
      <c r="N34" s="27"/>
    </row>
    <row r="35" spans="1:18" ht="10.5" hidden="1" customHeight="1" x14ac:dyDescent="0.2">
      <c r="A35" s="63"/>
      <c r="B35" s="45"/>
      <c r="C35" s="121" t="s">
        <v>45</v>
      </c>
      <c r="D35" s="122">
        <v>17721</v>
      </c>
      <c r="E35" s="54">
        <v>17667</v>
      </c>
      <c r="F35" s="123">
        <f>SUM(D35:E35)</f>
        <v>35388</v>
      </c>
      <c r="G35" s="140">
        <v>9164</v>
      </c>
      <c r="H35" s="140">
        <v>855</v>
      </c>
      <c r="I35" s="141">
        <v>1277</v>
      </c>
      <c r="J35" s="67">
        <v>1237</v>
      </c>
      <c r="K35" s="123">
        <f>SUM(I35:J35)</f>
        <v>2514</v>
      </c>
      <c r="L35" s="131">
        <v>44</v>
      </c>
      <c r="M35" s="27"/>
      <c r="N35" s="27"/>
    </row>
    <row r="36" spans="1:18" ht="10.5" hidden="1" customHeight="1" x14ac:dyDescent="0.2">
      <c r="A36" s="63"/>
      <c r="B36" s="45"/>
      <c r="C36" s="121" t="s">
        <v>47</v>
      </c>
      <c r="D36" s="122">
        <v>10370</v>
      </c>
      <c r="E36" s="54">
        <v>12794</v>
      </c>
      <c r="F36" s="123">
        <f>SUM(D36:E36)</f>
        <v>23164</v>
      </c>
      <c r="G36" s="140">
        <v>5823</v>
      </c>
      <c r="H36" s="140">
        <v>1059</v>
      </c>
      <c r="I36" s="141">
        <v>1146</v>
      </c>
      <c r="J36" s="67">
        <v>1402</v>
      </c>
      <c r="K36" s="123">
        <f>SUM(I36:J36)</f>
        <v>2548</v>
      </c>
      <c r="L36" s="131">
        <v>186</v>
      </c>
      <c r="M36" s="69"/>
      <c r="N36" s="27"/>
    </row>
    <row r="37" spans="1:18" ht="5.0999999999999996" hidden="1" customHeight="1" x14ac:dyDescent="0.2">
      <c r="A37" s="63"/>
      <c r="B37" s="46"/>
      <c r="C37" s="125"/>
      <c r="D37" s="134"/>
      <c r="E37" s="57"/>
      <c r="F37" s="123"/>
      <c r="G37" s="130"/>
      <c r="H37" s="130"/>
      <c r="I37" s="134"/>
      <c r="J37" s="57"/>
      <c r="K37" s="123"/>
      <c r="L37" s="122"/>
      <c r="M37" s="27"/>
      <c r="N37" s="27"/>
    </row>
    <row r="38" spans="1:18" ht="14.25" hidden="1" x14ac:dyDescent="0.2">
      <c r="A38" s="63"/>
      <c r="B38" s="64" t="s">
        <v>54</v>
      </c>
      <c r="C38" s="136"/>
      <c r="D38" s="137">
        <f t="shared" ref="D38:L38" si="7">SUM(D39:D42)</f>
        <v>5392</v>
      </c>
      <c r="E38" s="65">
        <f t="shared" si="7"/>
        <v>6244</v>
      </c>
      <c r="F38" s="138">
        <f t="shared" si="7"/>
        <v>11636</v>
      </c>
      <c r="G38" s="139">
        <f>SUM(G39:G42)</f>
        <v>3306</v>
      </c>
      <c r="H38" s="139">
        <f t="shared" si="7"/>
        <v>100</v>
      </c>
      <c r="I38" s="137">
        <f t="shared" si="7"/>
        <v>121</v>
      </c>
      <c r="J38" s="65">
        <f t="shared" si="7"/>
        <v>121</v>
      </c>
      <c r="K38" s="138">
        <f t="shared" si="7"/>
        <v>242</v>
      </c>
      <c r="L38" s="137">
        <f t="shared" si="7"/>
        <v>32</v>
      </c>
      <c r="M38" s="27"/>
      <c r="N38" s="27"/>
      <c r="Q38" s="21"/>
      <c r="R38" s="21"/>
    </row>
    <row r="39" spans="1:18" s="21" customFormat="1" ht="12" hidden="1" x14ac:dyDescent="0.2">
      <c r="A39" s="63"/>
      <c r="B39" s="45"/>
      <c r="C39" s="121" t="s">
        <v>53</v>
      </c>
      <c r="D39" s="141">
        <v>3</v>
      </c>
      <c r="E39" s="67">
        <v>14</v>
      </c>
      <c r="F39" s="123">
        <f>SUM(D39:E39)</f>
        <v>17</v>
      </c>
      <c r="G39" s="140">
        <v>5</v>
      </c>
      <c r="H39" s="140">
        <v>6</v>
      </c>
      <c r="I39" s="141">
        <v>0</v>
      </c>
      <c r="J39" s="67">
        <v>4</v>
      </c>
      <c r="K39" s="123">
        <f>SUM(I39:J39)</f>
        <v>4</v>
      </c>
      <c r="L39" s="141">
        <v>1</v>
      </c>
      <c r="M39" s="22"/>
      <c r="N39" s="22"/>
      <c r="Q39" s="20"/>
      <c r="R39" s="20"/>
    </row>
    <row r="40" spans="1:18" ht="12" hidden="1" customHeight="1" x14ac:dyDescent="0.2">
      <c r="A40" s="63"/>
      <c r="B40" s="70"/>
      <c r="C40" s="121" t="s">
        <v>44</v>
      </c>
      <c r="D40" s="141">
        <v>4626</v>
      </c>
      <c r="E40" s="67">
        <v>5294</v>
      </c>
      <c r="F40" s="123">
        <f>SUM(D40:E40)</f>
        <v>9920</v>
      </c>
      <c r="G40" s="140">
        <v>2963</v>
      </c>
      <c r="H40" s="140">
        <v>7</v>
      </c>
      <c r="I40" s="141">
        <v>34</v>
      </c>
      <c r="J40" s="67">
        <v>41</v>
      </c>
      <c r="K40" s="123">
        <f>SUM(I40:J40)</f>
        <v>75</v>
      </c>
      <c r="L40" s="141">
        <v>8</v>
      </c>
      <c r="M40" s="27"/>
      <c r="N40" s="27"/>
    </row>
    <row r="41" spans="1:18" ht="10.5" hidden="1" customHeight="1" x14ac:dyDescent="0.2">
      <c r="A41" s="63"/>
      <c r="B41" s="45"/>
      <c r="C41" s="121" t="s">
        <v>45</v>
      </c>
      <c r="D41" s="141">
        <v>279</v>
      </c>
      <c r="E41" s="67">
        <v>184</v>
      </c>
      <c r="F41" s="123">
        <f>SUM(D41:E41)</f>
        <v>463</v>
      </c>
      <c r="G41" s="140">
        <v>55</v>
      </c>
      <c r="H41" s="140">
        <v>8</v>
      </c>
      <c r="I41" s="141">
        <v>9</v>
      </c>
      <c r="J41" s="67">
        <v>27</v>
      </c>
      <c r="K41" s="123">
        <f>SUM(I41:J41)</f>
        <v>36</v>
      </c>
      <c r="L41" s="141">
        <v>10</v>
      </c>
      <c r="M41" s="27"/>
      <c r="N41" s="27"/>
    </row>
    <row r="42" spans="1:18" ht="10.5" hidden="1" customHeight="1" x14ac:dyDescent="0.2">
      <c r="A42" s="63"/>
      <c r="B42" s="45"/>
      <c r="C42" s="121" t="s">
        <v>47</v>
      </c>
      <c r="D42" s="141">
        <v>484</v>
      </c>
      <c r="E42" s="67">
        <v>752</v>
      </c>
      <c r="F42" s="123">
        <f>SUM(D42:E42)</f>
        <v>1236</v>
      </c>
      <c r="G42" s="140">
        <v>283</v>
      </c>
      <c r="H42" s="140">
        <v>79</v>
      </c>
      <c r="I42" s="141">
        <v>78</v>
      </c>
      <c r="J42" s="67">
        <v>49</v>
      </c>
      <c r="K42" s="123">
        <f>SUM(I42:J42)</f>
        <v>127</v>
      </c>
      <c r="L42" s="141">
        <v>13</v>
      </c>
      <c r="M42" s="27"/>
      <c r="N42" s="27"/>
    </row>
    <row r="43" spans="1:18" ht="5.0999999999999996" hidden="1" customHeight="1" x14ac:dyDescent="0.2">
      <c r="A43" s="63"/>
      <c r="B43" s="46"/>
      <c r="C43" s="125"/>
      <c r="D43" s="134"/>
      <c r="E43" s="57"/>
      <c r="F43" s="123"/>
      <c r="G43" s="130"/>
      <c r="H43" s="130"/>
      <c r="I43" s="134"/>
      <c r="J43" s="57"/>
      <c r="K43" s="123"/>
      <c r="L43" s="122"/>
      <c r="M43" s="27"/>
      <c r="N43" s="27"/>
      <c r="Q43" s="58"/>
      <c r="R43" s="58"/>
    </row>
    <row r="44" spans="1:18" s="58" customFormat="1" ht="12" hidden="1" x14ac:dyDescent="0.2">
      <c r="A44" s="63"/>
      <c r="B44" s="64" t="s">
        <v>50</v>
      </c>
      <c r="C44" s="136"/>
      <c r="D44" s="137">
        <f t="shared" ref="D44:L44" si="8">SUM(D32,D38)</f>
        <v>74516</v>
      </c>
      <c r="E44" s="65">
        <f t="shared" si="8"/>
        <v>83326</v>
      </c>
      <c r="F44" s="138">
        <f t="shared" si="8"/>
        <v>157842</v>
      </c>
      <c r="G44" s="139">
        <f t="shared" si="8"/>
        <v>39028</v>
      </c>
      <c r="H44" s="139">
        <f t="shared" si="8"/>
        <v>4812</v>
      </c>
      <c r="I44" s="137">
        <f t="shared" si="8"/>
        <v>5213</v>
      </c>
      <c r="J44" s="65">
        <f t="shared" si="8"/>
        <v>5683</v>
      </c>
      <c r="K44" s="138">
        <f t="shared" si="8"/>
        <v>10896</v>
      </c>
      <c r="L44" s="137">
        <f t="shared" si="8"/>
        <v>623</v>
      </c>
      <c r="Q44" s="20"/>
      <c r="R44" s="20"/>
    </row>
    <row r="45" spans="1:18" ht="8.1" hidden="1" customHeight="1" x14ac:dyDescent="0.2">
      <c r="A45" s="59"/>
      <c r="B45" s="42"/>
      <c r="C45" s="125"/>
      <c r="D45" s="126"/>
      <c r="E45" s="52"/>
      <c r="F45" s="127"/>
      <c r="G45" s="132"/>
      <c r="H45" s="132"/>
      <c r="I45" s="126"/>
      <c r="J45" s="52"/>
      <c r="K45" s="123"/>
      <c r="L45" s="129"/>
      <c r="M45" s="27"/>
      <c r="N45" s="27"/>
    </row>
    <row r="46" spans="1:18" ht="10.5" hidden="1" customHeight="1" x14ac:dyDescent="0.2">
      <c r="A46" s="71" t="s">
        <v>55</v>
      </c>
      <c r="B46" s="72" t="s">
        <v>52</v>
      </c>
      <c r="C46" s="142"/>
      <c r="D46" s="143">
        <f>SUM(D47:D51)</f>
        <v>59742</v>
      </c>
      <c r="E46" s="74">
        <f>SUM(E47:E51)</f>
        <v>69821</v>
      </c>
      <c r="F46" s="144">
        <f>SUM(F47:F51)</f>
        <v>129563</v>
      </c>
      <c r="G46" s="145">
        <f>SUM(G47:G51)</f>
        <v>21044</v>
      </c>
      <c r="H46" s="145" t="s">
        <v>56</v>
      </c>
      <c r="I46" s="143">
        <f>SUM(I47:I51)</f>
        <v>6225</v>
      </c>
      <c r="J46" s="74">
        <f>SUM(J47:J51)</f>
        <v>4668</v>
      </c>
      <c r="K46" s="144">
        <f>SUM(K47:K51)</f>
        <v>10893</v>
      </c>
      <c r="L46" s="143">
        <f>SUM(L47:L51)</f>
        <v>170</v>
      </c>
      <c r="M46" s="27"/>
      <c r="N46" s="27"/>
    </row>
    <row r="47" spans="1:18" ht="10.5" hidden="1" customHeight="1" x14ac:dyDescent="0.2">
      <c r="A47" s="71"/>
      <c r="B47" s="75"/>
      <c r="C47" s="121" t="s">
        <v>53</v>
      </c>
      <c r="D47" s="141">
        <v>27037</v>
      </c>
      <c r="E47" s="67">
        <v>33980</v>
      </c>
      <c r="F47" s="123">
        <f>SUM(D47:E47)</f>
        <v>61017</v>
      </c>
      <c r="G47" s="140">
        <v>7718</v>
      </c>
      <c r="H47" s="146"/>
      <c r="I47" s="131">
        <v>2881</v>
      </c>
      <c r="J47" s="48">
        <v>2037</v>
      </c>
      <c r="K47" s="123">
        <f>SUM(I47:J47)</f>
        <v>4918</v>
      </c>
      <c r="L47" s="141">
        <v>35</v>
      </c>
      <c r="M47" s="27"/>
      <c r="N47" s="27"/>
    </row>
    <row r="48" spans="1:18" ht="12" hidden="1" x14ac:dyDescent="0.2">
      <c r="A48" s="71"/>
      <c r="B48" s="78"/>
      <c r="C48" s="121" t="s">
        <v>44</v>
      </c>
      <c r="D48" s="141">
        <v>11403</v>
      </c>
      <c r="E48" s="67">
        <v>9998</v>
      </c>
      <c r="F48" s="123">
        <f>SUM(D48:E48)</f>
        <v>21401</v>
      </c>
      <c r="G48" s="140">
        <v>4885</v>
      </c>
      <c r="H48" s="146"/>
      <c r="I48" s="131">
        <v>929</v>
      </c>
      <c r="J48" s="68">
        <v>759</v>
      </c>
      <c r="K48" s="123">
        <f>SUM(I48:J48)</f>
        <v>1688</v>
      </c>
      <c r="L48" s="141">
        <v>25</v>
      </c>
      <c r="M48" s="27"/>
      <c r="N48" s="27"/>
    </row>
    <row r="49" spans="1:18" ht="12" hidden="1" x14ac:dyDescent="0.2">
      <c r="A49" s="71"/>
      <c r="B49" s="78"/>
      <c r="C49" s="121" t="s">
        <v>45</v>
      </c>
      <c r="D49" s="141">
        <v>12281</v>
      </c>
      <c r="E49" s="67">
        <v>9263</v>
      </c>
      <c r="F49" s="123">
        <f>SUM(D49:E49)</f>
        <v>21544</v>
      </c>
      <c r="G49" s="140">
        <v>2746</v>
      </c>
      <c r="H49" s="146"/>
      <c r="I49" s="131">
        <v>901</v>
      </c>
      <c r="J49" s="48">
        <v>497</v>
      </c>
      <c r="K49" s="123">
        <f>SUM(I49:J49)</f>
        <v>1398</v>
      </c>
      <c r="L49" s="141">
        <v>9</v>
      </c>
      <c r="M49" s="27"/>
      <c r="N49" s="27"/>
    </row>
    <row r="50" spans="1:18" ht="12" hidden="1" x14ac:dyDescent="0.2">
      <c r="A50" s="71"/>
      <c r="B50" s="78"/>
      <c r="C50" s="121" t="s">
        <v>57</v>
      </c>
      <c r="D50" s="141">
        <v>837</v>
      </c>
      <c r="E50" s="67">
        <v>4369</v>
      </c>
      <c r="F50" s="123">
        <f>SUM(D50:E50)</f>
        <v>5206</v>
      </c>
      <c r="G50" s="140">
        <v>1105</v>
      </c>
      <c r="H50" s="146"/>
      <c r="I50" s="131">
        <v>177</v>
      </c>
      <c r="J50" s="48">
        <v>218</v>
      </c>
      <c r="K50" s="123">
        <f>SUM(I50:J50)</f>
        <v>395</v>
      </c>
      <c r="L50" s="141">
        <v>15</v>
      </c>
      <c r="M50" s="27"/>
      <c r="N50" s="27"/>
    </row>
    <row r="51" spans="1:18" ht="12" hidden="1" x14ac:dyDescent="0.2">
      <c r="A51" s="71"/>
      <c r="B51" s="78"/>
      <c r="C51" s="121" t="s">
        <v>47</v>
      </c>
      <c r="D51" s="141">
        <v>8184</v>
      </c>
      <c r="E51" s="67">
        <v>12211</v>
      </c>
      <c r="F51" s="123">
        <f>SUM(D51:E51)</f>
        <v>20395</v>
      </c>
      <c r="G51" s="140">
        <v>4590</v>
      </c>
      <c r="H51" s="146"/>
      <c r="I51" s="131">
        <v>1337</v>
      </c>
      <c r="J51" s="48">
        <v>1157</v>
      </c>
      <c r="K51" s="123">
        <f>SUM(I51:J51)</f>
        <v>2494</v>
      </c>
      <c r="L51" s="141">
        <v>86</v>
      </c>
      <c r="M51" s="27"/>
      <c r="N51" s="27"/>
      <c r="Q51" s="20" t="s">
        <v>87</v>
      </c>
    </row>
    <row r="52" spans="1:18" ht="5.0999999999999996" hidden="1" customHeight="1" x14ac:dyDescent="0.2">
      <c r="A52" s="71"/>
      <c r="B52" s="42"/>
      <c r="C52" s="125"/>
      <c r="D52" s="134"/>
      <c r="E52" s="57"/>
      <c r="F52" s="123"/>
      <c r="G52" s="130"/>
      <c r="H52" s="130"/>
      <c r="I52" s="134"/>
      <c r="J52" s="57"/>
      <c r="K52" s="123"/>
      <c r="L52" s="122"/>
      <c r="M52" s="27"/>
      <c r="N52" s="27"/>
    </row>
    <row r="53" spans="1:18" ht="10.5" hidden="1" customHeight="1" x14ac:dyDescent="0.2">
      <c r="A53" s="71"/>
      <c r="B53" s="72" t="s">
        <v>58</v>
      </c>
      <c r="C53" s="142"/>
      <c r="D53" s="143">
        <f>SUM(D54:D58)</f>
        <v>5513</v>
      </c>
      <c r="E53" s="74">
        <f>SUM(E54:E58)</f>
        <v>7712</v>
      </c>
      <c r="F53" s="144">
        <f>SUM(F54:F58)</f>
        <v>13225</v>
      </c>
      <c r="G53" s="145">
        <f>SUM(G54:G58)</f>
        <v>2320</v>
      </c>
      <c r="H53" s="145" t="s">
        <v>56</v>
      </c>
      <c r="I53" s="143">
        <f>SUM(I54:I58)</f>
        <v>915</v>
      </c>
      <c r="J53" s="74">
        <f>SUM(J54:J58)</f>
        <v>733</v>
      </c>
      <c r="K53" s="144">
        <f>SUM(K54:K58)</f>
        <v>1648</v>
      </c>
      <c r="L53" s="143">
        <f>SUM(L54:L58)</f>
        <v>75</v>
      </c>
      <c r="M53" s="27"/>
      <c r="N53" s="27"/>
    </row>
    <row r="54" spans="1:18" ht="12" hidden="1" x14ac:dyDescent="0.2">
      <c r="A54" s="71"/>
      <c r="B54" s="81"/>
      <c r="C54" s="121" t="s">
        <v>53</v>
      </c>
      <c r="D54" s="141">
        <v>1172</v>
      </c>
      <c r="E54" s="67">
        <v>1679</v>
      </c>
      <c r="F54" s="123">
        <f>SUM(D54:E54)</f>
        <v>2851</v>
      </c>
      <c r="G54" s="147">
        <v>224</v>
      </c>
      <c r="H54" s="146"/>
      <c r="I54" s="131">
        <v>168</v>
      </c>
      <c r="J54" s="48">
        <v>131</v>
      </c>
      <c r="K54" s="123">
        <f>SUM(I54:J54)</f>
        <v>299</v>
      </c>
      <c r="L54" s="141">
        <v>18</v>
      </c>
    </row>
    <row r="55" spans="1:18" ht="12" hidden="1" x14ac:dyDescent="0.2">
      <c r="A55" s="71"/>
      <c r="B55" s="81"/>
      <c r="C55" s="121" t="s">
        <v>44</v>
      </c>
      <c r="D55" s="141">
        <v>140</v>
      </c>
      <c r="E55" s="67">
        <v>197</v>
      </c>
      <c r="F55" s="123">
        <f>SUM(D55:E55)</f>
        <v>337</v>
      </c>
      <c r="G55" s="147">
        <v>193</v>
      </c>
      <c r="H55" s="146"/>
      <c r="I55" s="131">
        <v>54</v>
      </c>
      <c r="J55" s="48">
        <v>27</v>
      </c>
      <c r="K55" s="123">
        <f>SUM(I55:J55)</f>
        <v>81</v>
      </c>
      <c r="L55" s="141">
        <v>5</v>
      </c>
    </row>
    <row r="56" spans="1:18" ht="12" hidden="1" x14ac:dyDescent="0.2">
      <c r="A56" s="71"/>
      <c r="B56" s="81"/>
      <c r="C56" s="121" t="s">
        <v>45</v>
      </c>
      <c r="D56" s="141">
        <v>911</v>
      </c>
      <c r="E56" s="67">
        <v>1271</v>
      </c>
      <c r="F56" s="123">
        <f>SUM(D56:E56)</f>
        <v>2182</v>
      </c>
      <c r="G56" s="147">
        <v>110</v>
      </c>
      <c r="H56" s="146"/>
      <c r="I56" s="131">
        <v>51</v>
      </c>
      <c r="J56" s="48">
        <v>29</v>
      </c>
      <c r="K56" s="123">
        <f>SUM(I56:J56)</f>
        <v>80</v>
      </c>
      <c r="L56" s="141">
        <v>6</v>
      </c>
    </row>
    <row r="57" spans="1:18" ht="12" hidden="1" x14ac:dyDescent="0.2">
      <c r="A57" s="71"/>
      <c r="B57" s="81"/>
      <c r="C57" s="121" t="s">
        <v>57</v>
      </c>
      <c r="D57" s="141">
        <v>120</v>
      </c>
      <c r="E57" s="67">
        <v>307</v>
      </c>
      <c r="F57" s="123">
        <f>SUM(D57:E57)</f>
        <v>427</v>
      </c>
      <c r="G57" s="147">
        <v>191</v>
      </c>
      <c r="H57" s="146"/>
      <c r="I57" s="131">
        <v>19</v>
      </c>
      <c r="J57" s="48">
        <v>29</v>
      </c>
      <c r="K57" s="123">
        <f>SUM(I57:J57)</f>
        <v>48</v>
      </c>
      <c r="L57" s="141">
        <v>4</v>
      </c>
    </row>
    <row r="58" spans="1:18" ht="12" hidden="1" x14ac:dyDescent="0.2">
      <c r="A58" s="71"/>
      <c r="B58" s="81"/>
      <c r="C58" s="121" t="s">
        <v>47</v>
      </c>
      <c r="D58" s="141">
        <v>3170</v>
      </c>
      <c r="E58" s="67">
        <v>4258</v>
      </c>
      <c r="F58" s="123">
        <f>SUM(D58:E58)</f>
        <v>7428</v>
      </c>
      <c r="G58" s="147">
        <v>1602</v>
      </c>
      <c r="H58" s="146"/>
      <c r="I58" s="131">
        <v>623</v>
      </c>
      <c r="J58" s="48">
        <v>517</v>
      </c>
      <c r="K58" s="123">
        <f>SUM(I58:J58)</f>
        <v>1140</v>
      </c>
      <c r="L58" s="141">
        <v>42</v>
      </c>
    </row>
    <row r="59" spans="1:18" ht="5.0999999999999996" hidden="1" customHeight="1" x14ac:dyDescent="0.2">
      <c r="A59" s="71"/>
      <c r="B59" s="46"/>
      <c r="C59" s="125"/>
      <c r="D59" s="134"/>
      <c r="E59" s="57"/>
      <c r="F59" s="123"/>
      <c r="G59" s="140"/>
      <c r="H59" s="130"/>
      <c r="I59" s="134"/>
      <c r="J59" s="57"/>
      <c r="K59" s="123"/>
      <c r="L59" s="122"/>
      <c r="M59" s="27"/>
      <c r="N59" s="27"/>
      <c r="Q59" s="58"/>
      <c r="R59" s="58"/>
    </row>
    <row r="60" spans="1:18" s="58" customFormat="1" ht="12" hidden="1" x14ac:dyDescent="0.2">
      <c r="A60" s="71"/>
      <c r="B60" s="72" t="s">
        <v>50</v>
      </c>
      <c r="C60" s="142"/>
      <c r="D60" s="143">
        <f>SUM(D46,D53)</f>
        <v>65255</v>
      </c>
      <c r="E60" s="74">
        <f>SUM(E46,E53)</f>
        <v>77533</v>
      </c>
      <c r="F60" s="144">
        <f>SUM(F46,F53)</f>
        <v>142788</v>
      </c>
      <c r="G60" s="145">
        <f>SUM(G46,G53)</f>
        <v>23364</v>
      </c>
      <c r="H60" s="145" t="s">
        <v>56</v>
      </c>
      <c r="I60" s="143">
        <f>SUM(I46,I53)</f>
        <v>7140</v>
      </c>
      <c r="J60" s="74">
        <f>SUM(J46,J53)</f>
        <v>5401</v>
      </c>
      <c r="K60" s="144">
        <f>SUM(K46,K53)</f>
        <v>12541</v>
      </c>
      <c r="L60" s="143">
        <f>SUM(L46,L53)</f>
        <v>245</v>
      </c>
      <c r="Q60" s="20"/>
      <c r="R60" s="20"/>
    </row>
    <row r="61" spans="1:18" ht="8.1" hidden="1" customHeight="1" x14ac:dyDescent="0.2">
      <c r="A61" s="59"/>
      <c r="B61" s="42"/>
      <c r="C61" s="125"/>
      <c r="D61" s="126"/>
      <c r="E61" s="52"/>
      <c r="F61" s="127"/>
      <c r="G61" s="132"/>
      <c r="H61" s="132"/>
      <c r="I61" s="126"/>
      <c r="J61" s="52"/>
      <c r="K61" s="123"/>
      <c r="L61" s="129"/>
      <c r="M61" s="27"/>
      <c r="N61" s="27"/>
    </row>
    <row r="62" spans="1:18" ht="14.25" x14ac:dyDescent="0.2">
      <c r="A62" s="84" t="s">
        <v>88</v>
      </c>
      <c r="B62" s="85" t="s">
        <v>63</v>
      </c>
      <c r="C62" s="148"/>
      <c r="D62" s="149">
        <f>SUM(D63:D64)</f>
        <v>10445</v>
      </c>
      <c r="E62" s="86">
        <f>SUM(E63:E64)</f>
        <v>5137</v>
      </c>
      <c r="F62" s="150">
        <f>SUM(F63:F64)</f>
        <v>15582</v>
      </c>
      <c r="G62" s="151" t="s">
        <v>43</v>
      </c>
      <c r="H62" s="151" t="s">
        <v>43</v>
      </c>
      <c r="I62" s="149">
        <f>SUM(I63:I64)</f>
        <v>136</v>
      </c>
      <c r="J62" s="86">
        <f>SUM(J63:J64)</f>
        <v>960</v>
      </c>
      <c r="K62" s="150">
        <f>SUM(K63:K64)</f>
        <v>1096</v>
      </c>
      <c r="L62" s="149">
        <f>SUM(L63:L64)</f>
        <v>178</v>
      </c>
    </row>
    <row r="63" spans="1:18" ht="12" x14ac:dyDescent="0.2">
      <c r="A63" s="84"/>
      <c r="B63" s="45"/>
      <c r="C63" s="121" t="s">
        <v>44</v>
      </c>
      <c r="D63" s="122">
        <v>1848</v>
      </c>
      <c r="E63" s="47">
        <v>843</v>
      </c>
      <c r="F63" s="123">
        <f>SUM(D63:E63)</f>
        <v>2691</v>
      </c>
      <c r="G63" s="124"/>
      <c r="H63" s="124"/>
      <c r="I63" s="122">
        <v>28</v>
      </c>
      <c r="J63" s="47">
        <v>280</v>
      </c>
      <c r="K63" s="123">
        <f>SUM(I63:J63)</f>
        <v>308</v>
      </c>
      <c r="L63" s="122">
        <v>41</v>
      </c>
    </row>
    <row r="64" spans="1:18" ht="12" x14ac:dyDescent="0.2">
      <c r="A64" s="84"/>
      <c r="B64" s="45"/>
      <c r="C64" s="121" t="s">
        <v>57</v>
      </c>
      <c r="D64" s="122">
        <v>8597</v>
      </c>
      <c r="E64" s="47">
        <v>4294</v>
      </c>
      <c r="F64" s="123">
        <f>SUM(D64:E64)</f>
        <v>12891</v>
      </c>
      <c r="G64" s="124"/>
      <c r="H64" s="124"/>
      <c r="I64" s="122">
        <v>108</v>
      </c>
      <c r="J64" s="47">
        <v>680</v>
      </c>
      <c r="K64" s="123">
        <f>SUM(I64:J64)</f>
        <v>788</v>
      </c>
      <c r="L64" s="122">
        <v>137</v>
      </c>
    </row>
    <row r="65" spans="1:14" ht="5.0999999999999996" customHeight="1" x14ac:dyDescent="0.2">
      <c r="A65" s="84"/>
      <c r="B65" s="42"/>
      <c r="C65" s="125"/>
      <c r="D65" s="126"/>
      <c r="E65" s="52"/>
      <c r="F65" s="127"/>
      <c r="G65" s="152"/>
      <c r="H65" s="152"/>
      <c r="I65" s="126"/>
      <c r="J65" s="52"/>
      <c r="K65" s="123"/>
      <c r="L65" s="129"/>
    </row>
    <row r="66" spans="1:14" ht="12" x14ac:dyDescent="0.2">
      <c r="A66" s="84"/>
      <c r="B66" s="85" t="s">
        <v>64</v>
      </c>
      <c r="C66" s="148"/>
      <c r="D66" s="149">
        <f t="shared" ref="D66:L66" si="9">SUM(D67:D69)</f>
        <v>1482</v>
      </c>
      <c r="E66" s="86">
        <f t="shared" si="9"/>
        <v>855</v>
      </c>
      <c r="F66" s="150">
        <f t="shared" si="9"/>
        <v>2337</v>
      </c>
      <c r="G66" s="151" t="s">
        <v>43</v>
      </c>
      <c r="H66" s="151">
        <f t="shared" si="9"/>
        <v>224</v>
      </c>
      <c r="I66" s="149">
        <f t="shared" si="9"/>
        <v>67</v>
      </c>
      <c r="J66" s="86">
        <f t="shared" si="9"/>
        <v>270</v>
      </c>
      <c r="K66" s="150">
        <f t="shared" si="9"/>
        <v>337</v>
      </c>
      <c r="L66" s="149">
        <f t="shared" si="9"/>
        <v>43</v>
      </c>
    </row>
    <row r="67" spans="1:14" ht="12" x14ac:dyDescent="0.2">
      <c r="A67" s="84"/>
      <c r="B67" s="45"/>
      <c r="C67" s="121" t="s">
        <v>44</v>
      </c>
      <c r="D67" s="122">
        <v>364</v>
      </c>
      <c r="E67" s="47">
        <v>209</v>
      </c>
      <c r="F67" s="123">
        <f>SUM(D67:E67)</f>
        <v>573</v>
      </c>
      <c r="G67" s="124"/>
      <c r="H67" s="124">
        <v>48</v>
      </c>
      <c r="I67" s="122">
        <v>11</v>
      </c>
      <c r="J67" s="47">
        <v>82</v>
      </c>
      <c r="K67" s="123">
        <f>SUM(I67:J67)</f>
        <v>93</v>
      </c>
      <c r="L67" s="122">
        <v>11</v>
      </c>
    </row>
    <row r="68" spans="1:14" ht="12" x14ac:dyDescent="0.2">
      <c r="A68" s="84"/>
      <c r="B68" s="45"/>
      <c r="C68" s="121" t="s">
        <v>57</v>
      </c>
      <c r="D68" s="122">
        <v>1022</v>
      </c>
      <c r="E68" s="47">
        <v>595</v>
      </c>
      <c r="F68" s="123">
        <f>SUM(D68:E68)</f>
        <v>1617</v>
      </c>
      <c r="G68" s="124"/>
      <c r="H68" s="124">
        <v>173</v>
      </c>
      <c r="I68" s="122">
        <v>53</v>
      </c>
      <c r="J68" s="47">
        <v>171</v>
      </c>
      <c r="K68" s="123">
        <f>SUM(I68:J68)</f>
        <v>224</v>
      </c>
      <c r="L68" s="122">
        <v>30</v>
      </c>
    </row>
    <row r="69" spans="1:14" ht="12" x14ac:dyDescent="0.2">
      <c r="A69" s="84"/>
      <c r="B69" s="45"/>
      <c r="C69" s="121" t="s">
        <v>47</v>
      </c>
      <c r="D69" s="122">
        <v>96</v>
      </c>
      <c r="E69" s="47">
        <v>51</v>
      </c>
      <c r="F69" s="123">
        <f>SUM(D69:E69)</f>
        <v>147</v>
      </c>
      <c r="G69" s="124"/>
      <c r="H69" s="124">
        <v>3</v>
      </c>
      <c r="I69" s="122">
        <v>3</v>
      </c>
      <c r="J69" s="47">
        <v>17</v>
      </c>
      <c r="K69" s="123">
        <f>SUM(I69:J69)</f>
        <v>20</v>
      </c>
      <c r="L69" s="122">
        <v>2</v>
      </c>
    </row>
    <row r="70" spans="1:14" ht="5.0999999999999996" customHeight="1" x14ac:dyDescent="0.2">
      <c r="A70" s="84"/>
      <c r="B70" s="42"/>
      <c r="C70" s="125"/>
      <c r="D70" s="126"/>
      <c r="E70" s="52"/>
      <c r="F70" s="127"/>
      <c r="G70" s="152"/>
      <c r="H70" s="152"/>
      <c r="I70" s="126"/>
      <c r="J70" s="52"/>
      <c r="K70" s="123"/>
      <c r="L70" s="129"/>
    </row>
    <row r="71" spans="1:14" ht="12" hidden="1" x14ac:dyDescent="0.2">
      <c r="A71" s="84"/>
      <c r="B71" s="85" t="s">
        <v>65</v>
      </c>
      <c r="C71" s="148"/>
      <c r="D71" s="149">
        <f t="shared" ref="D71:L71" si="10">SUM(D72:D75)</f>
        <v>36894</v>
      </c>
      <c r="E71" s="86">
        <f t="shared" si="10"/>
        <v>44681</v>
      </c>
      <c r="F71" s="150">
        <f t="shared" si="10"/>
        <v>81575</v>
      </c>
      <c r="G71" s="151" t="s">
        <v>43</v>
      </c>
      <c r="H71" s="151">
        <f t="shared" si="10"/>
        <v>8073</v>
      </c>
      <c r="I71" s="149">
        <f t="shared" si="10"/>
        <v>533</v>
      </c>
      <c r="J71" s="86">
        <f t="shared" si="10"/>
        <v>588</v>
      </c>
      <c r="K71" s="150">
        <f t="shared" si="10"/>
        <v>1121</v>
      </c>
      <c r="L71" s="149">
        <f t="shared" si="10"/>
        <v>82</v>
      </c>
    </row>
    <row r="72" spans="1:14" ht="12" hidden="1" x14ac:dyDescent="0.2">
      <c r="A72" s="84"/>
      <c r="B72" s="88" t="s">
        <v>89</v>
      </c>
      <c r="C72" s="133" t="s">
        <v>53</v>
      </c>
      <c r="D72" s="122">
        <v>28761</v>
      </c>
      <c r="E72" s="47">
        <v>37135</v>
      </c>
      <c r="F72" s="123">
        <f>SUM(D72:E72)</f>
        <v>65896</v>
      </c>
      <c r="G72" s="124"/>
      <c r="H72" s="124">
        <v>6348</v>
      </c>
      <c r="I72" s="131">
        <v>370</v>
      </c>
      <c r="J72" s="48">
        <v>433</v>
      </c>
      <c r="K72" s="123">
        <f>SUM(I72:J72)</f>
        <v>803</v>
      </c>
      <c r="L72" s="131">
        <v>28</v>
      </c>
      <c r="N72" s="34"/>
    </row>
    <row r="73" spans="1:14" ht="12" hidden="1" x14ac:dyDescent="0.2">
      <c r="A73" s="84"/>
      <c r="B73" s="88"/>
      <c r="C73" s="133" t="s">
        <v>44</v>
      </c>
      <c r="D73" s="122">
        <v>6936</v>
      </c>
      <c r="E73" s="47">
        <v>6325</v>
      </c>
      <c r="F73" s="123">
        <f>SUM(D73:E73)</f>
        <v>13261</v>
      </c>
      <c r="G73" s="124"/>
      <c r="H73" s="124">
        <v>1512</v>
      </c>
      <c r="I73" s="131">
        <v>73</v>
      </c>
      <c r="J73" s="48">
        <v>52</v>
      </c>
      <c r="K73" s="123">
        <f>SUM(I73:J73)</f>
        <v>125</v>
      </c>
      <c r="L73" s="131">
        <v>19</v>
      </c>
      <c r="N73" s="34"/>
    </row>
    <row r="74" spans="1:14" ht="12" hidden="1" x14ac:dyDescent="0.2">
      <c r="A74" s="84"/>
      <c r="B74" s="88"/>
      <c r="C74" s="133" t="s">
        <v>45</v>
      </c>
      <c r="D74" s="122">
        <v>1182</v>
      </c>
      <c r="E74" s="47">
        <v>1190</v>
      </c>
      <c r="F74" s="123">
        <f>SUM(D74:E74)</f>
        <v>2372</v>
      </c>
      <c r="G74" s="124"/>
      <c r="H74" s="124">
        <v>203</v>
      </c>
      <c r="I74" s="131">
        <v>87</v>
      </c>
      <c r="J74" s="48">
        <v>97</v>
      </c>
      <c r="K74" s="123">
        <f>SUM(I74:J74)</f>
        <v>184</v>
      </c>
      <c r="L74" s="131">
        <v>34</v>
      </c>
      <c r="N74" s="34"/>
    </row>
    <row r="75" spans="1:14" ht="12" hidden="1" x14ac:dyDescent="0.2">
      <c r="A75" s="84"/>
      <c r="B75" s="88"/>
      <c r="C75" s="133" t="s">
        <v>47</v>
      </c>
      <c r="D75" s="122">
        <v>15</v>
      </c>
      <c r="E75" s="47">
        <v>31</v>
      </c>
      <c r="F75" s="123">
        <f>SUM(D75:E75)</f>
        <v>46</v>
      </c>
      <c r="G75" s="124"/>
      <c r="H75" s="124">
        <v>10</v>
      </c>
      <c r="I75" s="131">
        <v>3</v>
      </c>
      <c r="J75" s="48">
        <v>6</v>
      </c>
      <c r="K75" s="123">
        <f>SUM(I75:J75)</f>
        <v>9</v>
      </c>
      <c r="L75" s="131">
        <v>1</v>
      </c>
      <c r="N75" s="34"/>
    </row>
    <row r="76" spans="1:14" ht="5.0999999999999996" hidden="1" customHeight="1" x14ac:dyDescent="0.2">
      <c r="A76" s="84"/>
      <c r="B76" s="42"/>
      <c r="C76" s="125"/>
      <c r="D76" s="126"/>
      <c r="E76" s="52"/>
      <c r="F76" s="127"/>
      <c r="G76" s="128"/>
      <c r="H76" s="128"/>
      <c r="I76" s="126"/>
      <c r="J76" s="52"/>
      <c r="K76" s="123"/>
      <c r="L76" s="129"/>
    </row>
    <row r="77" spans="1:14" ht="12" x14ac:dyDescent="0.2">
      <c r="A77" s="84"/>
      <c r="B77" s="85" t="s">
        <v>67</v>
      </c>
      <c r="C77" s="148"/>
      <c r="D77" s="149">
        <f>SUM(D78:D80)</f>
        <v>0</v>
      </c>
      <c r="E77" s="86">
        <f>SUM(E78:E80)</f>
        <v>0</v>
      </c>
      <c r="F77" s="150">
        <f>SUM(F78:F80)</f>
        <v>0</v>
      </c>
      <c r="G77" s="151">
        <f>SUM(G78:G80)</f>
        <v>0</v>
      </c>
      <c r="H77" s="151" t="s">
        <v>43</v>
      </c>
      <c r="I77" s="149">
        <f>SUM(I78:I80)</f>
        <v>0</v>
      </c>
      <c r="J77" s="86">
        <f>SUM(J78:J80)</f>
        <v>0</v>
      </c>
      <c r="K77" s="150">
        <f>SUM(K78:K80)</f>
        <v>0</v>
      </c>
      <c r="L77" s="149">
        <f>SUM(L78:L80)</f>
        <v>0</v>
      </c>
    </row>
    <row r="78" spans="1:14" ht="11.25" customHeight="1" x14ac:dyDescent="0.2">
      <c r="A78" s="84"/>
      <c r="B78" s="89">
        <v>2022</v>
      </c>
      <c r="C78" s="133" t="s">
        <v>68</v>
      </c>
      <c r="D78" s="131"/>
      <c r="E78" s="48"/>
      <c r="F78" s="123">
        <f>SUM(D78:E78)</f>
        <v>0</v>
      </c>
      <c r="G78" s="124"/>
      <c r="H78" s="124"/>
      <c r="I78" s="131"/>
      <c r="J78" s="48"/>
      <c r="K78" s="123">
        <f>SUM(I78:J78)</f>
        <v>0</v>
      </c>
      <c r="L78" s="131"/>
    </row>
    <row r="79" spans="1:14" ht="11.25" customHeight="1" x14ac:dyDescent="0.2">
      <c r="A79" s="84"/>
      <c r="B79" s="89"/>
      <c r="C79" s="133" t="s">
        <v>69</v>
      </c>
      <c r="D79" s="131"/>
      <c r="E79" s="48"/>
      <c r="F79" s="123">
        <f>SUM(D79:E79)</f>
        <v>0</v>
      </c>
      <c r="G79" s="124"/>
      <c r="H79" s="124"/>
      <c r="I79" s="131"/>
      <c r="J79" s="48"/>
      <c r="K79" s="123">
        <f>SUM(I79:J79)</f>
        <v>0</v>
      </c>
      <c r="L79" s="153" t="s">
        <v>56</v>
      </c>
    </row>
    <row r="80" spans="1:14" ht="11.25" customHeight="1" x14ac:dyDescent="0.2">
      <c r="A80" s="84"/>
      <c r="B80" s="89"/>
      <c r="C80" s="133" t="s">
        <v>70</v>
      </c>
      <c r="D80" s="131"/>
      <c r="E80" s="48"/>
      <c r="F80" s="123">
        <f>SUM(D80:E80)</f>
        <v>0</v>
      </c>
      <c r="G80" s="124"/>
      <c r="H80" s="124"/>
      <c r="I80" s="131"/>
      <c r="J80" s="48"/>
      <c r="K80" s="123">
        <f>SUM(I80:J80)</f>
        <v>0</v>
      </c>
      <c r="L80" s="153"/>
    </row>
    <row r="81" spans="1:18" ht="5.0999999999999996" customHeight="1" x14ac:dyDescent="0.2">
      <c r="A81" s="84"/>
      <c r="B81" s="46"/>
      <c r="C81" s="121"/>
      <c r="D81" s="122"/>
      <c r="E81" s="47"/>
      <c r="F81" s="123"/>
      <c r="G81" s="124"/>
      <c r="H81" s="124"/>
      <c r="I81" s="122"/>
      <c r="J81" s="47"/>
      <c r="K81" s="123"/>
      <c r="L81" s="122"/>
      <c r="Q81" s="58"/>
      <c r="R81" s="58"/>
    </row>
    <row r="82" spans="1:18" s="58" customFormat="1" ht="12" x14ac:dyDescent="0.2">
      <c r="A82" s="84"/>
      <c r="B82" s="85" t="s">
        <v>50</v>
      </c>
      <c r="C82" s="148"/>
      <c r="D82" s="149">
        <f>SUM(D62,D66,D71,D77)</f>
        <v>48821</v>
      </c>
      <c r="E82" s="149">
        <f>SUM(E62,E66,E71,E77)</f>
        <v>50673</v>
      </c>
      <c r="F82" s="149">
        <f>SUM(F62,F66,F71,F77)</f>
        <v>99494</v>
      </c>
      <c r="G82" s="151">
        <f>G77</f>
        <v>0</v>
      </c>
      <c r="H82" s="149">
        <f>SUM(H62,H66,H71,H77)</f>
        <v>8297</v>
      </c>
      <c r="I82" s="149">
        <f>SUM(I62,I66,I71,I77)</f>
        <v>736</v>
      </c>
      <c r="J82" s="149">
        <f>SUM(J62,J66,J71,J77)</f>
        <v>1818</v>
      </c>
      <c r="K82" s="149">
        <f>SUM(K62,K66,K71,K77)</f>
        <v>2554</v>
      </c>
      <c r="L82" s="149">
        <f>SUM(L62,L66,L71,L77)</f>
        <v>303</v>
      </c>
      <c r="Q82" s="20"/>
      <c r="R82" s="20"/>
    </row>
    <row r="83" spans="1:18" ht="8.1" customHeight="1" x14ac:dyDescent="0.2">
      <c r="B83" s="27"/>
      <c r="E83" s="36"/>
      <c r="G83" s="155"/>
      <c r="H83" s="155"/>
      <c r="J83" s="36"/>
      <c r="Q83" s="94"/>
      <c r="R83" s="94"/>
    </row>
    <row r="84" spans="1:18" s="94" customFormat="1" ht="9" x14ac:dyDescent="0.15">
      <c r="B84" s="95" t="s">
        <v>71</v>
      </c>
      <c r="C84" s="157" t="s">
        <v>72</v>
      </c>
      <c r="D84" s="158"/>
      <c r="E84" s="97"/>
      <c r="F84" s="159"/>
      <c r="G84" s="160"/>
      <c r="H84" s="160"/>
      <c r="I84" s="158"/>
      <c r="J84" s="97"/>
      <c r="K84" s="161"/>
      <c r="L84" s="158"/>
    </row>
    <row r="85" spans="1:18" s="94" customFormat="1" ht="9" x14ac:dyDescent="0.15">
      <c r="B85" s="95" t="s">
        <v>73</v>
      </c>
      <c r="C85" s="157" t="s">
        <v>74</v>
      </c>
      <c r="D85" s="158"/>
      <c r="E85" s="97"/>
      <c r="F85" s="159"/>
      <c r="G85" s="160"/>
      <c r="H85" s="160"/>
      <c r="I85" s="158"/>
      <c r="J85" s="97"/>
      <c r="K85" s="161"/>
      <c r="L85" s="158"/>
    </row>
    <row r="86" spans="1:18" s="94" customFormat="1" ht="9" x14ac:dyDescent="0.15">
      <c r="B86" s="95" t="s">
        <v>75</v>
      </c>
      <c r="C86" s="157" t="s">
        <v>76</v>
      </c>
      <c r="D86" s="162"/>
      <c r="E86" s="101"/>
      <c r="F86" s="159"/>
      <c r="G86" s="160"/>
      <c r="H86" s="160"/>
      <c r="I86" s="158"/>
      <c r="J86" s="97"/>
      <c r="K86" s="161"/>
      <c r="L86" s="158"/>
    </row>
    <row r="87" spans="1:18" s="94" customFormat="1" ht="9" x14ac:dyDescent="0.15">
      <c r="B87" s="95" t="s">
        <v>77</v>
      </c>
      <c r="C87" s="157" t="s">
        <v>78</v>
      </c>
      <c r="D87" s="158"/>
      <c r="E87" s="97"/>
      <c r="F87" s="159"/>
      <c r="G87" s="160"/>
      <c r="H87" s="160"/>
      <c r="I87" s="158"/>
      <c r="J87" s="97"/>
      <c r="K87" s="161"/>
      <c r="L87" s="158"/>
    </row>
    <row r="88" spans="1:18" s="94" customFormat="1" x14ac:dyDescent="0.2">
      <c r="B88" s="95" t="s">
        <v>79</v>
      </c>
      <c r="C88" s="157" t="s">
        <v>80</v>
      </c>
      <c r="D88" s="158"/>
      <c r="E88" s="97"/>
      <c r="F88" s="159"/>
      <c r="G88" s="160"/>
      <c r="H88" s="160"/>
      <c r="I88" s="158"/>
      <c r="J88" s="97"/>
      <c r="K88" s="161"/>
      <c r="L88" s="158"/>
      <c r="Q88" s="20"/>
      <c r="R88" s="20"/>
    </row>
  </sheetData>
  <sheetProtection password="DA83" sheet="1" objects="1" scenarios="1"/>
  <mergeCells count="11">
    <mergeCell ref="A46:A60"/>
    <mergeCell ref="B47:B51"/>
    <mergeCell ref="A62:A82"/>
    <mergeCell ref="B72:B75"/>
    <mergeCell ref="B78:B80"/>
    <mergeCell ref="A1:L1"/>
    <mergeCell ref="D3:F3"/>
    <mergeCell ref="G3:G4"/>
    <mergeCell ref="I3:K3"/>
    <mergeCell ref="A6:A30"/>
    <mergeCell ref="A32:A44"/>
  </mergeCells>
  <hyperlinks>
    <hyperlink ref="R10" location="'Resumen por sostenimiento 2022'!Q59" display="'Resumen por sostenimiento 2022'!Q59"/>
    <hyperlink ref="R11" location="'Resumen por sostenimiento 2022'!Q65" display="'Resumen por sostenimiento 2022'!Q65"/>
  </hyperlinks>
  <printOptions horizontalCentered="1" verticalCentered="1"/>
  <pageMargins left="0" right="0" top="0" bottom="0" header="0" footer="0"/>
  <pageSetup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2E144C1</vt:lpstr>
      <vt:lpstr>Resumen por sostenimiento 2022</vt:lpstr>
      <vt:lpstr>Resumen por sostenimiento 2023</vt:lpstr>
      <vt:lpstr>'Resumen por sostenimiento 2022'!Área_de_impresión</vt:lpstr>
      <vt:lpstr>'Resumen por sostenimiento 2023'!Área_de_impresión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alejandra</cp:lastModifiedBy>
  <dcterms:created xsi:type="dcterms:W3CDTF">2023-05-30T17:24:49Z</dcterms:created>
  <dcterms:modified xsi:type="dcterms:W3CDTF">2023-06-01T19:00:20Z</dcterms:modified>
</cp:coreProperties>
</file>